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 activeTab="2"/>
  </bookViews>
  <sheets>
    <sheet name="特岗" sheetId="1" r:id="rId1"/>
    <sheet name="生源地" sheetId="2" r:id="rId2"/>
    <sheet name="定向培养" sheetId="3" r:id="rId3"/>
  </sheets>
  <definedNames>
    <definedName name="_xlnm.Print_Titles" localSheetId="0">特岗!$2:3</definedName>
    <definedName name="_xlnm._FilterDatabase" localSheetId="0" hidden="1">特岗!$A$2:$J$276</definedName>
    <definedName name="_xlnm.Print_Titles" localSheetId="1">生源地!$2:2</definedName>
    <definedName name="_xlnm.Print_Titles" localSheetId="2">定向培养!$2:3</definedName>
    <definedName name="_xlnm._FilterDatabase" localSheetId="2" hidden="1">定向培养!$A$2:$M$111</definedName>
    <definedName name="_xlnm._FilterDatabase" localSheetId="1" hidden="1">生源地!$A$2:$N$16</definedName>
  </definedNames>
  <calcPr calcId="144525"/>
</workbook>
</file>

<file path=xl/sharedStrings.xml><?xml version="1.0" encoding="utf-8"?>
<sst xmlns="http://schemas.openxmlformats.org/spreadsheetml/2006/main" count="1162">
  <si>
    <t>特岗总成绩</t>
  </si>
  <si>
    <t>序号</t>
  </si>
  <si>
    <t>报考人姓名</t>
  </si>
  <si>
    <t>岗位名称</t>
  </si>
  <si>
    <t>准考证号</t>
  </si>
  <si>
    <t>笔试成绩</t>
  </si>
  <si>
    <t>面试成绩</t>
  </si>
  <si>
    <t>总成绩</t>
  </si>
  <si>
    <t>备注</t>
  </si>
  <si>
    <t>综合分</t>
  </si>
  <si>
    <t>专业分</t>
  </si>
  <si>
    <t>总分</t>
  </si>
  <si>
    <t>1</t>
  </si>
  <si>
    <t>钟瑶</t>
  </si>
  <si>
    <t>赣州市兴国县小学语文</t>
  </si>
  <si>
    <t>136211303724</t>
  </si>
  <si>
    <t>75.5</t>
  </si>
  <si>
    <t>59</t>
  </si>
  <si>
    <t>134.5</t>
  </si>
  <si>
    <t>86</t>
  </si>
  <si>
    <t>2</t>
  </si>
  <si>
    <t>叶冰心</t>
  </si>
  <si>
    <t>136212601114</t>
  </si>
  <si>
    <t>62</t>
  </si>
  <si>
    <t>66.5</t>
  </si>
  <si>
    <t>128.5</t>
  </si>
  <si>
    <t>87</t>
  </si>
  <si>
    <t>3</t>
  </si>
  <si>
    <t>邹粤梅</t>
  </si>
  <si>
    <t>136212600218</t>
  </si>
  <si>
    <t>69</t>
  </si>
  <si>
    <t>61.5</t>
  </si>
  <si>
    <t>130.5</t>
  </si>
  <si>
    <t>85.67</t>
  </si>
  <si>
    <t>4</t>
  </si>
  <si>
    <t>张莉</t>
  </si>
  <si>
    <t>136211303710</t>
  </si>
  <si>
    <t>60.5</t>
  </si>
  <si>
    <t>119.5</t>
  </si>
  <si>
    <t>79.5</t>
  </si>
  <si>
    <t>5</t>
  </si>
  <si>
    <t>李军</t>
  </si>
  <si>
    <t>136211304928</t>
  </si>
  <si>
    <t>69.5</t>
  </si>
  <si>
    <t>54.5</t>
  </si>
  <si>
    <t>124</t>
  </si>
  <si>
    <t>86.83</t>
  </si>
  <si>
    <t>6</t>
  </si>
  <si>
    <t>张燕</t>
  </si>
  <si>
    <t>136212603027</t>
  </si>
  <si>
    <t>57.5</t>
  </si>
  <si>
    <t>119</t>
  </si>
  <si>
    <t>82</t>
  </si>
  <si>
    <t>7</t>
  </si>
  <si>
    <t>邱丹</t>
  </si>
  <si>
    <t>136211100819</t>
  </si>
  <si>
    <t>71.5</t>
  </si>
  <si>
    <t>58.5</t>
  </si>
  <si>
    <t>130</t>
  </si>
  <si>
    <t>81.33</t>
  </si>
  <si>
    <t>8</t>
  </si>
  <si>
    <t>阙露</t>
  </si>
  <si>
    <t>136211302230</t>
  </si>
  <si>
    <t>66</t>
  </si>
  <si>
    <t>58</t>
  </si>
  <si>
    <t>79.3</t>
  </si>
  <si>
    <t>黄蕴旻</t>
  </si>
  <si>
    <t>江西省赣州市兴国县初中地理</t>
  </si>
  <si>
    <t>136212403007</t>
  </si>
  <si>
    <t>53</t>
  </si>
  <si>
    <t>68</t>
  </si>
  <si>
    <t>121</t>
  </si>
  <si>
    <t>79.33</t>
  </si>
  <si>
    <t>黄欣</t>
  </si>
  <si>
    <t>136212403009</t>
  </si>
  <si>
    <t>72</t>
  </si>
  <si>
    <t>129.5</t>
  </si>
  <si>
    <t>83.33</t>
  </si>
  <si>
    <t>李庚</t>
  </si>
  <si>
    <t>136212403105</t>
  </si>
  <si>
    <t>50</t>
  </si>
  <si>
    <t>64.5</t>
  </si>
  <si>
    <t>114.5</t>
  </si>
  <si>
    <t>83.66</t>
  </si>
  <si>
    <t>李迈强</t>
  </si>
  <si>
    <t>136212403016</t>
  </si>
  <si>
    <t>47.5</t>
  </si>
  <si>
    <t>108</t>
  </si>
  <si>
    <t>76</t>
  </si>
  <si>
    <t>王亮</t>
  </si>
  <si>
    <t>136212403020</t>
  </si>
  <si>
    <t>122</t>
  </si>
  <si>
    <t>杨阳</t>
  </si>
  <si>
    <t>136212403006</t>
  </si>
  <si>
    <t>64</t>
  </si>
  <si>
    <t>70.5</t>
  </si>
  <si>
    <t>84.33</t>
  </si>
  <si>
    <t>廖泰仁</t>
  </si>
  <si>
    <t>136212403023</t>
  </si>
  <si>
    <t>45.5</t>
  </si>
  <si>
    <t>75</t>
  </si>
  <si>
    <t>120.5</t>
  </si>
  <si>
    <t>83</t>
  </si>
  <si>
    <t>陈七香</t>
  </si>
  <si>
    <t>江西省赣州市兴国县初中化学</t>
  </si>
  <si>
    <t>136212403407</t>
  </si>
  <si>
    <t>52</t>
  </si>
  <si>
    <t>77.33</t>
  </si>
  <si>
    <t>伍新良</t>
  </si>
  <si>
    <t>136212403317</t>
  </si>
  <si>
    <t>46</t>
  </si>
  <si>
    <t>125.5</t>
  </si>
  <si>
    <t>76.33</t>
  </si>
  <si>
    <t>王晖晖</t>
  </si>
  <si>
    <t>136212403310</t>
  </si>
  <si>
    <t>51.5</t>
  </si>
  <si>
    <t>王光兰</t>
  </si>
  <si>
    <t>136212403324</t>
  </si>
  <si>
    <t>56</t>
  </si>
  <si>
    <t>122.5</t>
  </si>
  <si>
    <t>78.66</t>
  </si>
  <si>
    <t>钟根发</t>
  </si>
  <si>
    <t>136212403326</t>
  </si>
  <si>
    <t>41.5</t>
  </si>
  <si>
    <t>84</t>
  </si>
  <si>
    <t>曾庆华</t>
  </si>
  <si>
    <t>136212403315</t>
  </si>
  <si>
    <t>68.5</t>
  </si>
  <si>
    <t>81.5</t>
  </si>
  <si>
    <t>150</t>
  </si>
  <si>
    <t>刘彩根</t>
  </si>
  <si>
    <t>136212403409</t>
  </si>
  <si>
    <t>162.5</t>
  </si>
  <si>
    <t>78</t>
  </si>
  <si>
    <t>陈敏</t>
  </si>
  <si>
    <t>江西省赣州市兴国县初中历史</t>
  </si>
  <si>
    <t>136212402907</t>
  </si>
  <si>
    <t>45</t>
  </si>
  <si>
    <t>54</t>
  </si>
  <si>
    <t>99</t>
  </si>
  <si>
    <t>79</t>
  </si>
  <si>
    <t>陈先文</t>
  </si>
  <si>
    <t>136212402806</t>
  </si>
  <si>
    <t>61</t>
  </si>
  <si>
    <t>123</t>
  </si>
  <si>
    <t>钟玉连</t>
  </si>
  <si>
    <t>136212402807</t>
  </si>
  <si>
    <t>133</t>
  </si>
  <si>
    <t>87.33</t>
  </si>
  <si>
    <t>张光钦</t>
  </si>
  <si>
    <t>136212402911</t>
  </si>
  <si>
    <t>47</t>
  </si>
  <si>
    <t>116</t>
  </si>
  <si>
    <t>82.33</t>
  </si>
  <si>
    <t>刘方平</t>
  </si>
  <si>
    <t>136212402908</t>
  </si>
  <si>
    <t>44</t>
  </si>
  <si>
    <t>98.5</t>
  </si>
  <si>
    <t>85.33</t>
  </si>
  <si>
    <t>康林香</t>
  </si>
  <si>
    <t>136212402830</t>
  </si>
  <si>
    <t>121.5</t>
  </si>
  <si>
    <t>81</t>
  </si>
  <si>
    <t>钟金丽</t>
  </si>
  <si>
    <t>136212402822</t>
  </si>
  <si>
    <t>63</t>
  </si>
  <si>
    <t>110.5</t>
  </si>
  <si>
    <t>肖晓芳</t>
  </si>
  <si>
    <t>136212402904</t>
  </si>
  <si>
    <t>74.5</t>
  </si>
  <si>
    <t>142.5</t>
  </si>
  <si>
    <t>84.67</t>
  </si>
  <si>
    <t>9</t>
  </si>
  <si>
    <t>刘汉伟</t>
  </si>
  <si>
    <t>136212402811</t>
  </si>
  <si>
    <t>59.5</t>
  </si>
  <si>
    <t>77</t>
  </si>
  <si>
    <t>136.5</t>
  </si>
  <si>
    <t>10</t>
  </si>
  <si>
    <t>曾宪燕</t>
  </si>
  <si>
    <t>136212402810</t>
  </si>
  <si>
    <t>67.5</t>
  </si>
  <si>
    <t>125</t>
  </si>
  <si>
    <t>11</t>
  </si>
  <si>
    <t>刘家慧</t>
  </si>
  <si>
    <t>136212402819</t>
  </si>
  <si>
    <t>46.5</t>
  </si>
  <si>
    <t>104.5</t>
  </si>
  <si>
    <t>缺考</t>
  </si>
  <si>
    <t>李柳希</t>
  </si>
  <si>
    <t>江西省赣州市兴国县初中美术</t>
  </si>
  <si>
    <t>136212403905</t>
  </si>
  <si>
    <t>147</t>
  </si>
  <si>
    <t>蒋春梅</t>
  </si>
  <si>
    <t>136212403923</t>
  </si>
  <si>
    <t>53.5</t>
  </si>
  <si>
    <t>114</t>
  </si>
  <si>
    <t>77.67</t>
  </si>
  <si>
    <t>吕晨</t>
  </si>
  <si>
    <t>136212403918</t>
  </si>
  <si>
    <t>孙丽瑶</t>
  </si>
  <si>
    <t>136212404028</t>
  </si>
  <si>
    <t>115</t>
  </si>
  <si>
    <t>温清</t>
  </si>
  <si>
    <t>136212403927</t>
  </si>
  <si>
    <t>108.5</t>
  </si>
  <si>
    <t>136212403919</t>
  </si>
  <si>
    <t>48.5</t>
  </si>
  <si>
    <t>81.67</t>
  </si>
  <si>
    <t>刘泠林</t>
  </si>
  <si>
    <t>136212403920</t>
  </si>
  <si>
    <t>55.5</t>
  </si>
  <si>
    <t>56.5</t>
  </si>
  <si>
    <t>112</t>
  </si>
  <si>
    <t>刘莎</t>
  </si>
  <si>
    <t>136212404022</t>
  </si>
  <si>
    <t>张婷婷</t>
  </si>
  <si>
    <t>136212404030</t>
  </si>
  <si>
    <t>49.5</t>
  </si>
  <si>
    <t>57</t>
  </si>
  <si>
    <t>106.5</t>
  </si>
  <si>
    <t>李雨露</t>
  </si>
  <si>
    <t>136212404029</t>
  </si>
  <si>
    <t>144.5</t>
  </si>
  <si>
    <t>88.67</t>
  </si>
  <si>
    <t>谢珽珽</t>
  </si>
  <si>
    <t>136212403924</t>
  </si>
  <si>
    <t>12</t>
  </si>
  <si>
    <t>曾一萌</t>
  </si>
  <si>
    <t>136212404017</t>
  </si>
  <si>
    <t>43</t>
  </si>
  <si>
    <t>13</t>
  </si>
  <si>
    <t>吴岳</t>
  </si>
  <si>
    <t>136212404007</t>
  </si>
  <si>
    <t>44.5</t>
  </si>
  <si>
    <t>109</t>
  </si>
  <si>
    <t>75.67</t>
  </si>
  <si>
    <t>14</t>
  </si>
  <si>
    <t>邱云云</t>
  </si>
  <si>
    <t>136212404002</t>
  </si>
  <si>
    <t>60</t>
  </si>
  <si>
    <t>126.5</t>
  </si>
  <si>
    <t>82.67</t>
  </si>
  <si>
    <t>15</t>
  </si>
  <si>
    <t>丁家根</t>
  </si>
  <si>
    <t>136212404112</t>
  </si>
  <si>
    <t>16</t>
  </si>
  <si>
    <t>钟姗姗</t>
  </si>
  <si>
    <t>136212404102</t>
  </si>
  <si>
    <t>63.5</t>
  </si>
  <si>
    <t>131</t>
  </si>
  <si>
    <t>17</t>
  </si>
  <si>
    <t>黄传河</t>
  </si>
  <si>
    <t>136212404122</t>
  </si>
  <si>
    <t>71</t>
  </si>
  <si>
    <t>138.5</t>
  </si>
  <si>
    <t>18</t>
  </si>
  <si>
    <t>王莉</t>
  </si>
  <si>
    <t>136212404013</t>
  </si>
  <si>
    <t>73.5</t>
  </si>
  <si>
    <t>洪卉</t>
  </si>
  <si>
    <t>江西省赣州市兴国县初中生物</t>
  </si>
  <si>
    <t>136212403505</t>
  </si>
  <si>
    <t>67</t>
  </si>
  <si>
    <t>141.5</t>
  </si>
  <si>
    <t>邱裕</t>
  </si>
  <si>
    <t>136212403525</t>
  </si>
  <si>
    <t>36.5</t>
  </si>
  <si>
    <t>62.5</t>
  </si>
  <si>
    <t>崔小飞</t>
  </si>
  <si>
    <t>136212403510</t>
  </si>
  <si>
    <t>163</t>
  </si>
  <si>
    <t>黄阳</t>
  </si>
  <si>
    <t>136212403529</t>
  </si>
  <si>
    <t>105</t>
  </si>
  <si>
    <t>75.33</t>
  </si>
  <si>
    <t>文成清</t>
  </si>
  <si>
    <t>136212403603</t>
  </si>
  <si>
    <t>72.5</t>
  </si>
  <si>
    <t>林平</t>
  </si>
  <si>
    <t>136212403604</t>
  </si>
  <si>
    <t>118.5</t>
  </si>
  <si>
    <t>刘小婷</t>
  </si>
  <si>
    <t>江西省赣州市兴国县初中数学</t>
  </si>
  <si>
    <t>136212401001</t>
  </si>
  <si>
    <t>49</t>
  </si>
  <si>
    <t>101</t>
  </si>
  <si>
    <t>王子欣</t>
  </si>
  <si>
    <t>136212400927</t>
  </si>
  <si>
    <t>65.5</t>
  </si>
  <si>
    <t>79.67</t>
  </si>
  <si>
    <t>李梦丹</t>
  </si>
  <si>
    <t>136212400930</t>
  </si>
  <si>
    <t>101.5</t>
  </si>
  <si>
    <t>胡江海</t>
  </si>
  <si>
    <t>136212401012</t>
  </si>
  <si>
    <t>39.5</t>
  </si>
  <si>
    <t>85</t>
  </si>
  <si>
    <t>80.67</t>
  </si>
  <si>
    <t>黄元春</t>
  </si>
  <si>
    <t>136212401028</t>
  </si>
  <si>
    <t>41</t>
  </si>
  <si>
    <t>48</t>
  </si>
  <si>
    <t>89</t>
  </si>
  <si>
    <t>欧阳倩</t>
  </si>
  <si>
    <t>136212401107</t>
  </si>
  <si>
    <t>107</t>
  </si>
  <si>
    <t>82.83</t>
  </si>
  <si>
    <t>钟海斌</t>
  </si>
  <si>
    <t>136212401102</t>
  </si>
  <si>
    <t>王和平</t>
  </si>
  <si>
    <t>136212400924</t>
  </si>
  <si>
    <t>88.5</t>
  </si>
  <si>
    <t>刘林桂</t>
  </si>
  <si>
    <t>136212401024</t>
  </si>
  <si>
    <t>93.5</t>
  </si>
  <si>
    <t>陈功星</t>
  </si>
  <si>
    <t>136212401123</t>
  </si>
  <si>
    <t>50.5</t>
  </si>
  <si>
    <t>83.5</t>
  </si>
  <si>
    <t>揭丽晴</t>
  </si>
  <si>
    <t>136212401011</t>
  </si>
  <si>
    <t>42.5</t>
  </si>
  <si>
    <t>29.5</t>
  </si>
  <si>
    <t>胡艺君</t>
  </si>
  <si>
    <t>136212400912</t>
  </si>
  <si>
    <t>42</t>
  </si>
  <si>
    <t>88</t>
  </si>
  <si>
    <t>86.33</t>
  </si>
  <si>
    <t>王志华</t>
  </si>
  <si>
    <t>136212400925</t>
  </si>
  <si>
    <t>103.5</t>
  </si>
  <si>
    <t>张福</t>
  </si>
  <si>
    <t>136212400901</t>
  </si>
  <si>
    <t>110</t>
  </si>
  <si>
    <t>78.67</t>
  </si>
  <si>
    <t>赖丽梅</t>
  </si>
  <si>
    <t>136212401003</t>
  </si>
  <si>
    <t>35.5</t>
  </si>
  <si>
    <t>98</t>
  </si>
  <si>
    <t>80.5</t>
  </si>
  <si>
    <t>谢惠英</t>
  </si>
  <si>
    <t>136212401115</t>
  </si>
  <si>
    <t>39</t>
  </si>
  <si>
    <t>杨玲</t>
  </si>
  <si>
    <t>江西省赣州市兴国县初中思想品德</t>
  </si>
  <si>
    <t>136212404717</t>
  </si>
  <si>
    <t>74</t>
  </si>
  <si>
    <t>149</t>
  </si>
  <si>
    <t>刘萍萍</t>
  </si>
  <si>
    <t>136212404817</t>
  </si>
  <si>
    <t>137.5</t>
  </si>
  <si>
    <t>刘晖</t>
  </si>
  <si>
    <t>136212404719</t>
  </si>
  <si>
    <t>133.5</t>
  </si>
  <si>
    <t>吴川</t>
  </si>
  <si>
    <t>136212404715</t>
  </si>
  <si>
    <t>曾玉华</t>
  </si>
  <si>
    <t>136212404706</t>
  </si>
  <si>
    <t>118</t>
  </si>
  <si>
    <t>巫瑶</t>
  </si>
  <si>
    <t>136212404703</t>
  </si>
  <si>
    <t>曾祥蕾</t>
  </si>
  <si>
    <t>136212404729</t>
  </si>
  <si>
    <t>73</t>
  </si>
  <si>
    <t>巫倩</t>
  </si>
  <si>
    <t>136212404814</t>
  </si>
  <si>
    <t>77.5</t>
  </si>
  <si>
    <t>145.5</t>
  </si>
  <si>
    <t>86.67</t>
  </si>
  <si>
    <t>池丽梅</t>
  </si>
  <si>
    <t>136212404813</t>
  </si>
  <si>
    <t>罗春红</t>
  </si>
  <si>
    <t>136212404727</t>
  </si>
  <si>
    <t>赖小红</t>
  </si>
  <si>
    <t>136212404726</t>
  </si>
  <si>
    <t>陈节明</t>
  </si>
  <si>
    <t>江西省赣州市兴国县初中体育与健康</t>
  </si>
  <si>
    <t>136212404412</t>
  </si>
  <si>
    <t>107.5</t>
  </si>
  <si>
    <t>赖斌</t>
  </si>
  <si>
    <t>136212404528</t>
  </si>
  <si>
    <t>66.67</t>
  </si>
  <si>
    <t>杨典</t>
  </si>
  <si>
    <t>136212404519</t>
  </si>
  <si>
    <t>131.5</t>
  </si>
  <si>
    <t>刘上友</t>
  </si>
  <si>
    <t>136212404318</t>
  </si>
  <si>
    <t>51</t>
  </si>
  <si>
    <t>钟福明</t>
  </si>
  <si>
    <t>136212404419</t>
  </si>
  <si>
    <t>103</t>
  </si>
  <si>
    <t>李根云</t>
  </si>
  <si>
    <t>136212404321</t>
  </si>
  <si>
    <t>126</t>
  </si>
  <si>
    <t>78.33</t>
  </si>
  <si>
    <t>周小敏</t>
  </si>
  <si>
    <t>136212404411</t>
  </si>
  <si>
    <t>过小燕</t>
  </si>
  <si>
    <t>136212404215</t>
  </si>
  <si>
    <t>兰林峰</t>
  </si>
  <si>
    <t>136212404214</t>
  </si>
  <si>
    <t>116.5</t>
  </si>
  <si>
    <t>钟芬</t>
  </si>
  <si>
    <t>136212404219</t>
  </si>
  <si>
    <t>胡聪</t>
  </si>
  <si>
    <t>136212404322</t>
  </si>
  <si>
    <t>100.5</t>
  </si>
  <si>
    <t>钟燊</t>
  </si>
  <si>
    <t>136212404304</t>
  </si>
  <si>
    <t>侯运辉</t>
  </si>
  <si>
    <t>136212404503</t>
  </si>
  <si>
    <t>55</t>
  </si>
  <si>
    <t>113.5</t>
  </si>
  <si>
    <t>刘芳明</t>
  </si>
  <si>
    <t>136212404217</t>
  </si>
  <si>
    <t>87.67</t>
  </si>
  <si>
    <t>黄凯</t>
  </si>
  <si>
    <t>136212404208</t>
  </si>
  <si>
    <t>76.67</t>
  </si>
  <si>
    <t>黄林</t>
  </si>
  <si>
    <t>136212404319</t>
  </si>
  <si>
    <t>71.67</t>
  </si>
  <si>
    <t>雷芳</t>
  </si>
  <si>
    <t>136212404429</t>
  </si>
  <si>
    <t>109.5</t>
  </si>
  <si>
    <t>朱美艳</t>
  </si>
  <si>
    <t>136212404325</t>
  </si>
  <si>
    <t>19</t>
  </si>
  <si>
    <t>谢官平</t>
  </si>
  <si>
    <t>136212404329</t>
  </si>
  <si>
    <t>111</t>
  </si>
  <si>
    <t>20</t>
  </si>
  <si>
    <t>兰异</t>
  </si>
  <si>
    <t>136212404511</t>
  </si>
  <si>
    <t>邱联强</t>
  </si>
  <si>
    <t>江西省赣州市兴国县初中物理</t>
  </si>
  <si>
    <t>136212403207</t>
  </si>
  <si>
    <t>37.5</t>
  </si>
  <si>
    <t>李上东</t>
  </si>
  <si>
    <t>136212403204</t>
  </si>
  <si>
    <t>钟倩</t>
  </si>
  <si>
    <t>江西省赣州市兴国县初中音乐</t>
  </si>
  <si>
    <t>136212403705</t>
  </si>
  <si>
    <t>94.5</t>
  </si>
  <si>
    <t>69.67</t>
  </si>
  <si>
    <t>黄天琪</t>
  </si>
  <si>
    <t>136212403804</t>
  </si>
  <si>
    <t>刘龙芸</t>
  </si>
  <si>
    <t>136212403710</t>
  </si>
  <si>
    <t>100</t>
  </si>
  <si>
    <t>李海飞</t>
  </si>
  <si>
    <t>136212403718</t>
  </si>
  <si>
    <t>叶林知</t>
  </si>
  <si>
    <t>136212403703</t>
  </si>
  <si>
    <t>93</t>
  </si>
  <si>
    <t>傅心斌</t>
  </si>
  <si>
    <t>136212403808</t>
  </si>
  <si>
    <t>81.83</t>
  </si>
  <si>
    <t>杨亮</t>
  </si>
  <si>
    <t>136212403728</t>
  </si>
  <si>
    <t>97.5</t>
  </si>
  <si>
    <t>李顺</t>
  </si>
  <si>
    <t>136212403724</t>
  </si>
  <si>
    <t>90</t>
  </si>
  <si>
    <t>80.17</t>
  </si>
  <si>
    <t>谢小倩</t>
  </si>
  <si>
    <t>136212403810</t>
  </si>
  <si>
    <t>102.5</t>
  </si>
  <si>
    <t>欧阳玲</t>
  </si>
  <si>
    <t>136212403803</t>
  </si>
  <si>
    <t>96.5</t>
  </si>
  <si>
    <t>陈啟明</t>
  </si>
  <si>
    <t>136212403813</t>
  </si>
  <si>
    <t>43.5</t>
  </si>
  <si>
    <t>黄美熔</t>
  </si>
  <si>
    <t>136212403726</t>
  </si>
  <si>
    <t>余莹</t>
  </si>
  <si>
    <t>江西省赣州市兴国县初中英语</t>
  </si>
  <si>
    <t>136212401530</t>
  </si>
  <si>
    <t>钟金晶</t>
  </si>
  <si>
    <t>136212402304</t>
  </si>
  <si>
    <t>145</t>
  </si>
  <si>
    <t>李亚楠</t>
  </si>
  <si>
    <t>136212401814</t>
  </si>
  <si>
    <t>117.5</t>
  </si>
  <si>
    <t>83.67</t>
  </si>
  <si>
    <t>王健</t>
  </si>
  <si>
    <t>136212401709</t>
  </si>
  <si>
    <t>129</t>
  </si>
  <si>
    <t>韩英</t>
  </si>
  <si>
    <t>136212401720</t>
  </si>
  <si>
    <t>143</t>
  </si>
  <si>
    <t>钟琳琳</t>
  </si>
  <si>
    <t>136212401718</t>
  </si>
  <si>
    <t>李景慧</t>
  </si>
  <si>
    <t>136212402604</t>
  </si>
  <si>
    <t>刘月红</t>
  </si>
  <si>
    <t>136212401301</t>
  </si>
  <si>
    <t>120</t>
  </si>
  <si>
    <t>陈林艳</t>
  </si>
  <si>
    <t>136212402706</t>
  </si>
  <si>
    <t>钟祺玲</t>
  </si>
  <si>
    <t>136212401909</t>
  </si>
  <si>
    <t>140.5</t>
  </si>
  <si>
    <t>邱清盈</t>
  </si>
  <si>
    <t>136212402229</t>
  </si>
  <si>
    <t>钟剑飞</t>
  </si>
  <si>
    <t>136212401401</t>
  </si>
  <si>
    <t>李媛</t>
  </si>
  <si>
    <t>136212401817</t>
  </si>
  <si>
    <t>肖瑶</t>
  </si>
  <si>
    <t>136212402626</t>
  </si>
  <si>
    <t>许倩</t>
  </si>
  <si>
    <t>136212401414</t>
  </si>
  <si>
    <t>65</t>
  </si>
  <si>
    <t>曾霞</t>
  </si>
  <si>
    <t>136212402129</t>
  </si>
  <si>
    <t>115.5</t>
  </si>
  <si>
    <t>陈丽萍</t>
  </si>
  <si>
    <t>136212402219</t>
  </si>
  <si>
    <t>赖青</t>
  </si>
  <si>
    <t>136212402302</t>
  </si>
  <si>
    <t>曹东霞</t>
  </si>
  <si>
    <t>136212401209</t>
  </si>
  <si>
    <t>王何英</t>
  </si>
  <si>
    <t>136212402526</t>
  </si>
  <si>
    <t>徐培华</t>
  </si>
  <si>
    <t>136212401312</t>
  </si>
  <si>
    <t>82.5</t>
  </si>
  <si>
    <t>146.5</t>
  </si>
  <si>
    <t>钟素连</t>
  </si>
  <si>
    <t>136212402118</t>
  </si>
  <si>
    <t>127</t>
  </si>
  <si>
    <t>吴珠玲</t>
  </si>
  <si>
    <t>136212401418</t>
  </si>
  <si>
    <t>86.5</t>
  </si>
  <si>
    <t>林艳</t>
  </si>
  <si>
    <t>136212401707</t>
  </si>
  <si>
    <t>123.5</t>
  </si>
  <si>
    <t>曾丽平</t>
  </si>
  <si>
    <t>136212402621</t>
  </si>
  <si>
    <t>杨清</t>
  </si>
  <si>
    <t>136212402105</t>
  </si>
  <si>
    <t>张燕珍</t>
  </si>
  <si>
    <t>136212401816</t>
  </si>
  <si>
    <t>70</t>
  </si>
  <si>
    <t>吴素萍</t>
  </si>
  <si>
    <t>136212402405</t>
  </si>
  <si>
    <t>曾雪松</t>
  </si>
  <si>
    <t>136212401205</t>
  </si>
  <si>
    <t>钟洪春</t>
  </si>
  <si>
    <t>136212401201</t>
  </si>
  <si>
    <t>140</t>
  </si>
  <si>
    <t>赖桂平</t>
  </si>
  <si>
    <t>136212402610</t>
  </si>
  <si>
    <t>丁东凤</t>
  </si>
  <si>
    <t>136212402312</t>
  </si>
  <si>
    <t>谢罗清</t>
  </si>
  <si>
    <t>136212401827</t>
  </si>
  <si>
    <t>139.5</t>
  </si>
  <si>
    <t>刘素梅</t>
  </si>
  <si>
    <t>136212401416</t>
  </si>
  <si>
    <t>杨琴</t>
  </si>
  <si>
    <t>136212401306</t>
  </si>
  <si>
    <t>117</t>
  </si>
  <si>
    <t>80</t>
  </si>
  <si>
    <t>钟娟</t>
  </si>
  <si>
    <t>136212402328</t>
  </si>
  <si>
    <t>王平招</t>
  </si>
  <si>
    <t>136212401619</t>
  </si>
  <si>
    <t>142</t>
  </si>
  <si>
    <t>胡群英</t>
  </si>
  <si>
    <t>136212401506</t>
  </si>
  <si>
    <t>134</t>
  </si>
  <si>
    <t>黄娟</t>
  </si>
  <si>
    <t>江西省赣州市兴国县初中语文</t>
  </si>
  <si>
    <t>136212400805</t>
  </si>
  <si>
    <t>83.87</t>
  </si>
  <si>
    <t>杨岚</t>
  </si>
  <si>
    <t>136212400327</t>
  </si>
  <si>
    <t>84.17</t>
  </si>
  <si>
    <t>刘青</t>
  </si>
  <si>
    <t>136212400726</t>
  </si>
  <si>
    <t>112.5</t>
  </si>
  <si>
    <t>80.7</t>
  </si>
  <si>
    <t>郭志新</t>
  </si>
  <si>
    <t>136212400707</t>
  </si>
  <si>
    <t>144</t>
  </si>
  <si>
    <t>84.5</t>
  </si>
  <si>
    <t>杨九娇</t>
  </si>
  <si>
    <t>136212400321</t>
  </si>
  <si>
    <t>85.93</t>
  </si>
  <si>
    <t>陈金华</t>
  </si>
  <si>
    <t>136212400524</t>
  </si>
  <si>
    <t>81.6</t>
  </si>
  <si>
    <t>刘家斌</t>
  </si>
  <si>
    <t>136212400426</t>
  </si>
  <si>
    <t>陈少飞</t>
  </si>
  <si>
    <t>136212400718</t>
  </si>
  <si>
    <t>83.03</t>
  </si>
  <si>
    <t>黄功文</t>
  </si>
  <si>
    <t>136212400126</t>
  </si>
  <si>
    <t>83.3</t>
  </si>
  <si>
    <t>李芳怡</t>
  </si>
  <si>
    <t>136212400309</t>
  </si>
  <si>
    <t>132.5</t>
  </si>
  <si>
    <t>86.17</t>
  </si>
  <si>
    <t>徐燕娟</t>
  </si>
  <si>
    <t>136212400720</t>
  </si>
  <si>
    <t>田美红</t>
  </si>
  <si>
    <t>136212400401</t>
  </si>
  <si>
    <t>141</t>
  </si>
  <si>
    <t>84.2</t>
  </si>
  <si>
    <t>曾志芳</t>
  </si>
  <si>
    <t>136212400727</t>
  </si>
  <si>
    <t>148</t>
  </si>
  <si>
    <t>83.6</t>
  </si>
  <si>
    <t>胡利琴</t>
  </si>
  <si>
    <t>136212400130</t>
  </si>
  <si>
    <t>83.1</t>
  </si>
  <si>
    <t>周倩</t>
  </si>
  <si>
    <t>136212400301</t>
  </si>
  <si>
    <t>刘珍</t>
  </si>
  <si>
    <t>136212400723</t>
  </si>
  <si>
    <t>王丽美</t>
  </si>
  <si>
    <t>136212400202</t>
  </si>
  <si>
    <t>84.13</t>
  </si>
  <si>
    <t>张吉熊</t>
  </si>
  <si>
    <t>136212400208</t>
  </si>
  <si>
    <t>黄清</t>
  </si>
  <si>
    <t>136212400205</t>
  </si>
  <si>
    <t>83.47</t>
  </si>
  <si>
    <t>朱林香</t>
  </si>
  <si>
    <t>136212400618</t>
  </si>
  <si>
    <t>78.7</t>
  </si>
  <si>
    <t>熊美姚</t>
  </si>
  <si>
    <t>136212400612</t>
  </si>
  <si>
    <t>83.57</t>
  </si>
  <si>
    <t>谢财兰</t>
  </si>
  <si>
    <t>136212400110</t>
  </si>
  <si>
    <t>77.57</t>
  </si>
  <si>
    <t>黄春艳</t>
  </si>
  <si>
    <t>136212400316</t>
  </si>
  <si>
    <t>106</t>
  </si>
  <si>
    <t>朱新滟</t>
  </si>
  <si>
    <t>136212400721</t>
  </si>
  <si>
    <t>76.5</t>
  </si>
  <si>
    <t>152.5</t>
  </si>
  <si>
    <t>83.77</t>
  </si>
  <si>
    <t>余林菲</t>
  </si>
  <si>
    <t>136212400215</t>
  </si>
  <si>
    <t>132</t>
  </si>
  <si>
    <t>刘桂瑶</t>
  </si>
  <si>
    <t>136212400709</t>
  </si>
  <si>
    <t>84.6</t>
  </si>
  <si>
    <t>应发秀</t>
  </si>
  <si>
    <t>136212400702</t>
  </si>
  <si>
    <t>钟超群</t>
  </si>
  <si>
    <t>136212400621</t>
  </si>
  <si>
    <t>谢婷婷</t>
  </si>
  <si>
    <t>136212400609</t>
  </si>
  <si>
    <t>84.73</t>
  </si>
  <si>
    <t>王丹</t>
  </si>
  <si>
    <t>136212400203</t>
  </si>
  <si>
    <t>111.5</t>
  </si>
  <si>
    <t>83.97</t>
  </si>
  <si>
    <t>唐彩莲</t>
  </si>
  <si>
    <t>136212400416</t>
  </si>
  <si>
    <t>154</t>
  </si>
  <si>
    <t>84.4</t>
  </si>
  <si>
    <t>黄春蕾</t>
  </si>
  <si>
    <t>136212400325</t>
  </si>
  <si>
    <t>84.47</t>
  </si>
  <si>
    <t>温存燕</t>
  </si>
  <si>
    <t>136212400515</t>
  </si>
  <si>
    <t>欧阳福应</t>
  </si>
  <si>
    <t>136212400107</t>
  </si>
  <si>
    <t>84.1</t>
  </si>
  <si>
    <t>陈倩</t>
  </si>
  <si>
    <t>136212400317</t>
  </si>
  <si>
    <t>王琳</t>
  </si>
  <si>
    <t>136212400102</t>
  </si>
  <si>
    <t>150.5</t>
  </si>
  <si>
    <t>83.07</t>
  </si>
  <si>
    <t>谢梅珍</t>
  </si>
  <si>
    <t>136212400219</t>
  </si>
  <si>
    <t>78.5</t>
  </si>
  <si>
    <t>84.07</t>
  </si>
  <si>
    <t>温伟明</t>
  </si>
  <si>
    <t>江西省赣州市兴国县初中综合实践活动（含信息技术）</t>
  </si>
  <si>
    <t>136210405211</t>
  </si>
  <si>
    <t>陈欣</t>
  </si>
  <si>
    <t>136210405209</t>
  </si>
  <si>
    <t>钟美招</t>
  </si>
  <si>
    <t>136210405218</t>
  </si>
  <si>
    <t>曾令平</t>
  </si>
  <si>
    <t>江西省赣州市兴国县小学科学</t>
  </si>
  <si>
    <t>136211102710</t>
  </si>
  <si>
    <t>潘叶叶</t>
  </si>
  <si>
    <t>136211102719</t>
  </si>
  <si>
    <t>钟生阳</t>
  </si>
  <si>
    <t>136211102721</t>
  </si>
  <si>
    <t>周瑜</t>
  </si>
  <si>
    <t>136211102722</t>
  </si>
  <si>
    <t>邱杨秀</t>
  </si>
  <si>
    <t>136211102717</t>
  </si>
  <si>
    <t>陈清</t>
  </si>
  <si>
    <t>136211102706</t>
  </si>
  <si>
    <t>刘燕</t>
  </si>
  <si>
    <t>江西省赣州市兴国县小学美术</t>
  </si>
  <si>
    <t>136211102128</t>
  </si>
  <si>
    <t>卢泳</t>
  </si>
  <si>
    <t>136211102404</t>
  </si>
  <si>
    <t>155</t>
  </si>
  <si>
    <t>李瑶</t>
  </si>
  <si>
    <t>136211102501</t>
  </si>
  <si>
    <t>87.5</t>
  </si>
  <si>
    <t>谢霖</t>
  </si>
  <si>
    <t>136211102506</t>
  </si>
  <si>
    <t>江灵娟</t>
  </si>
  <si>
    <t>136211102417</t>
  </si>
  <si>
    <t>刘芬</t>
  </si>
  <si>
    <t>136211102215</t>
  </si>
  <si>
    <t>谢宇</t>
  </si>
  <si>
    <t>136211102110</t>
  </si>
  <si>
    <t>林毅</t>
  </si>
  <si>
    <t>136211101822</t>
  </si>
  <si>
    <t>邝红艳</t>
  </si>
  <si>
    <t>136211101828</t>
  </si>
  <si>
    <t>钟瑞</t>
  </si>
  <si>
    <t>136211102210</t>
  </si>
  <si>
    <t>钟梓赟</t>
  </si>
  <si>
    <t>136211101926</t>
  </si>
  <si>
    <t>赵玲</t>
  </si>
  <si>
    <t>136211102228</t>
  </si>
  <si>
    <t>郭彦均</t>
  </si>
  <si>
    <t>136211102214</t>
  </si>
  <si>
    <t>88.83</t>
  </si>
  <si>
    <t>陈琳</t>
  </si>
  <si>
    <t>136211102008</t>
  </si>
  <si>
    <t>肖青</t>
  </si>
  <si>
    <t>136211101923</t>
  </si>
  <si>
    <t>127.5</t>
  </si>
  <si>
    <t>林悦</t>
  </si>
  <si>
    <t>136211102011</t>
  </si>
  <si>
    <t>谢嘟嘟</t>
  </si>
  <si>
    <t>136211102415</t>
  </si>
  <si>
    <t>谢惠惠</t>
  </si>
  <si>
    <t>江西省赣州市兴国县小学品德与生活（社会）</t>
  </si>
  <si>
    <t>136211103817</t>
  </si>
  <si>
    <t>137</t>
  </si>
  <si>
    <t>谢敏霞</t>
  </si>
  <si>
    <t>136211103805</t>
  </si>
  <si>
    <t>郭水秀</t>
  </si>
  <si>
    <t>136211103807</t>
  </si>
  <si>
    <t>95</t>
  </si>
  <si>
    <t>53.67</t>
  </si>
  <si>
    <t>彭思颖</t>
  </si>
  <si>
    <t>136211103822</t>
  </si>
  <si>
    <t>70.67</t>
  </si>
  <si>
    <t>刘传红</t>
  </si>
  <si>
    <t>136211103812</t>
  </si>
  <si>
    <t>刘娟</t>
  </si>
  <si>
    <t>江西省赣州市兴国县小学数学</t>
  </si>
  <si>
    <t>136211903515</t>
  </si>
  <si>
    <t>余平</t>
  </si>
  <si>
    <t>136211903106</t>
  </si>
  <si>
    <t>凌亮甜</t>
  </si>
  <si>
    <t>136211900114</t>
  </si>
  <si>
    <t>刘艳</t>
  </si>
  <si>
    <t>136211901411</t>
  </si>
  <si>
    <t>谢崇泰</t>
  </si>
  <si>
    <t>136211901814</t>
  </si>
  <si>
    <t>赖桂英</t>
  </si>
  <si>
    <t>136211900408</t>
  </si>
  <si>
    <t>李建</t>
  </si>
  <si>
    <t>136211901720</t>
  </si>
  <si>
    <t>104</t>
  </si>
  <si>
    <t>罗国京</t>
  </si>
  <si>
    <t>江西省赣州市兴国县小学体育</t>
  </si>
  <si>
    <t>136211103125</t>
  </si>
  <si>
    <t>94</t>
  </si>
  <si>
    <t>刘丽梅</t>
  </si>
  <si>
    <t>136211102919</t>
  </si>
  <si>
    <t>李霖</t>
  </si>
  <si>
    <t>136211102902</t>
  </si>
  <si>
    <t>李官福</t>
  </si>
  <si>
    <t>136211103715</t>
  </si>
  <si>
    <t>97</t>
  </si>
  <si>
    <t>徐平</t>
  </si>
  <si>
    <t>136211103610</t>
  </si>
  <si>
    <t>105.5</t>
  </si>
  <si>
    <t>王侣</t>
  </si>
  <si>
    <t>136211103420</t>
  </si>
  <si>
    <t>黄琳</t>
  </si>
  <si>
    <t>136211103127</t>
  </si>
  <si>
    <t>刘中玲</t>
  </si>
  <si>
    <t>136211103219</t>
  </si>
  <si>
    <t>王日智</t>
  </si>
  <si>
    <t>136211103314</t>
  </si>
  <si>
    <t>刘辉</t>
  </si>
  <si>
    <t>136211103120</t>
  </si>
  <si>
    <t>刘荣</t>
  </si>
  <si>
    <t>136211103703</t>
  </si>
  <si>
    <t>52.5</t>
  </si>
  <si>
    <t>102</t>
  </si>
  <si>
    <t>80.33</t>
  </si>
  <si>
    <t>陈智</t>
  </si>
  <si>
    <t>136211103122</t>
  </si>
  <si>
    <t>王婷</t>
  </si>
  <si>
    <t>136211103426</t>
  </si>
  <si>
    <t>肖涌澎</t>
  </si>
  <si>
    <t>136211103427</t>
  </si>
  <si>
    <t>124.5</t>
  </si>
  <si>
    <t>廖菁菁</t>
  </si>
  <si>
    <t>136211103027</t>
  </si>
  <si>
    <t>曾峰</t>
  </si>
  <si>
    <t>136211103301</t>
  </si>
  <si>
    <t>黄丽红</t>
  </si>
  <si>
    <t>136211103625</t>
  </si>
  <si>
    <t>陈芸</t>
  </si>
  <si>
    <t>江西省赣州市兴国县小学音乐</t>
  </si>
  <si>
    <t>136211101405</t>
  </si>
  <si>
    <t>85.5</t>
  </si>
  <si>
    <t>80.00</t>
  </si>
  <si>
    <t>钟梓匀</t>
  </si>
  <si>
    <t>136211101610</t>
  </si>
  <si>
    <t>37</t>
  </si>
  <si>
    <t>熊青</t>
  </si>
  <si>
    <t>136211101611</t>
  </si>
  <si>
    <t>60.33</t>
  </si>
  <si>
    <t>邱欣荣</t>
  </si>
  <si>
    <t>136211101605</t>
  </si>
  <si>
    <t>曾淑芬</t>
  </si>
  <si>
    <t>136211101415</t>
  </si>
  <si>
    <t>81.00</t>
  </si>
  <si>
    <t>王璐</t>
  </si>
  <si>
    <t>136211101522</t>
  </si>
  <si>
    <t>邓文婷</t>
  </si>
  <si>
    <t>136211101709</t>
  </si>
  <si>
    <t>40.5</t>
  </si>
  <si>
    <t>肖莉</t>
  </si>
  <si>
    <t>136211101316</t>
  </si>
  <si>
    <t>钟熠</t>
  </si>
  <si>
    <t>136211101426</t>
  </si>
  <si>
    <t>夏永沅</t>
  </si>
  <si>
    <t>136211101616</t>
  </si>
  <si>
    <t>38</t>
  </si>
  <si>
    <t>肖惠虹</t>
  </si>
  <si>
    <t>136211101621</t>
  </si>
  <si>
    <t>38.5</t>
  </si>
  <si>
    <t>肖倩玮</t>
  </si>
  <si>
    <t>136211101302</t>
  </si>
  <si>
    <t>96</t>
  </si>
  <si>
    <t>81.17</t>
  </si>
  <si>
    <t>李芳淑</t>
  </si>
  <si>
    <t>江西省赣州市兴国县小学英语</t>
  </si>
  <si>
    <t>136210404214</t>
  </si>
  <si>
    <t>136210405013</t>
  </si>
  <si>
    <t>谢芳媛</t>
  </si>
  <si>
    <t>136210404416</t>
  </si>
  <si>
    <t>钟艳青</t>
  </si>
  <si>
    <t>136210404426</t>
  </si>
  <si>
    <t>85.00</t>
  </si>
  <si>
    <t>刘逸云</t>
  </si>
  <si>
    <t>136210404018</t>
  </si>
  <si>
    <t>87.00</t>
  </si>
  <si>
    <t>张成玉</t>
  </si>
  <si>
    <t>136210403411</t>
  </si>
  <si>
    <t>刘荟</t>
  </si>
  <si>
    <t>136210401727</t>
  </si>
  <si>
    <t>135.5</t>
  </si>
  <si>
    <t>邓清</t>
  </si>
  <si>
    <t>136210404315</t>
  </si>
  <si>
    <t>128</t>
  </si>
  <si>
    <t>钟琴</t>
  </si>
  <si>
    <t>136210401713</t>
  </si>
  <si>
    <t>钟小冰</t>
  </si>
  <si>
    <t>江西省赣州市兴国县小学综合实践活动（含信息技术）</t>
  </si>
  <si>
    <t>136211103917</t>
  </si>
  <si>
    <t>张雪艳</t>
  </si>
  <si>
    <t>136211104006</t>
  </si>
  <si>
    <t>李章华</t>
  </si>
  <si>
    <t>136211103905</t>
  </si>
  <si>
    <t>张美青</t>
  </si>
  <si>
    <t>136211104018</t>
  </si>
  <si>
    <t>“生源地定向教师”岗位总成绩</t>
  </si>
  <si>
    <t>报考岗位</t>
  </si>
  <si>
    <t>报考学科</t>
  </si>
  <si>
    <t>折算后专业分</t>
  </si>
  <si>
    <t>折算后总分</t>
  </si>
  <si>
    <t>实得分</t>
  </si>
  <si>
    <t>折算后成绩</t>
  </si>
  <si>
    <t>均村乡隘洋教学点</t>
  </si>
  <si>
    <t>谢兴福</t>
  </si>
  <si>
    <t>小学数学</t>
  </si>
  <si>
    <t>136211900623</t>
  </si>
  <si>
    <t>城岗乡凌陈教学点</t>
  </si>
  <si>
    <t>许琳香</t>
  </si>
  <si>
    <t>136211901407</t>
  </si>
  <si>
    <t>谢财明</t>
  </si>
  <si>
    <t>136211900505</t>
  </si>
  <si>
    <t>东村乡小溪教学点</t>
  </si>
  <si>
    <t>曾萍</t>
  </si>
  <si>
    <t>小学英语</t>
  </si>
  <si>
    <t>136210403818</t>
  </si>
  <si>
    <t>高兴镇龙山教学点</t>
  </si>
  <si>
    <t>钟红梅</t>
  </si>
  <si>
    <t>136210402723</t>
  </si>
  <si>
    <t>李金兰</t>
  </si>
  <si>
    <t>136210404307</t>
  </si>
  <si>
    <t>李慧</t>
  </si>
  <si>
    <t>136210403918</t>
  </si>
  <si>
    <t>社富乡九山小学</t>
  </si>
  <si>
    <t>136210403813</t>
  </si>
  <si>
    <t>傅玉芳</t>
  </si>
  <si>
    <t>136210402510</t>
  </si>
  <si>
    <t>雷玲</t>
  </si>
  <si>
    <t>136210403727</t>
  </si>
  <si>
    <t>肖金辉</t>
  </si>
  <si>
    <t>136210404715</t>
  </si>
  <si>
    <t>兴江乡桐林下迳教学点</t>
  </si>
  <si>
    <t>汪香香</t>
  </si>
  <si>
    <t>小学语文</t>
  </si>
  <si>
    <t>136211101212</t>
  </si>
  <si>
    <t>刘巧云</t>
  </si>
  <si>
    <t>136211100508</t>
  </si>
  <si>
    <t>定向培养总成绩</t>
  </si>
  <si>
    <t>雷见秀</t>
  </si>
  <si>
    <t>136210403719</t>
  </si>
  <si>
    <t>胡运思</t>
  </si>
  <si>
    <t>136210403329</t>
  </si>
  <si>
    <t>杨建华</t>
  </si>
  <si>
    <t>136210404827</t>
  </si>
  <si>
    <t>陈芳芳</t>
  </si>
  <si>
    <t>136210402417</t>
  </si>
  <si>
    <t>雷颖慧</t>
  </si>
  <si>
    <t>136210402215</t>
  </si>
  <si>
    <t>刘晓芬</t>
  </si>
  <si>
    <t>136210404226</t>
  </si>
  <si>
    <t>肖含娟</t>
  </si>
  <si>
    <t>136210403917</t>
  </si>
  <si>
    <t>陈春艳</t>
  </si>
  <si>
    <t>136210402614</t>
  </si>
  <si>
    <t>刘慧兰</t>
  </si>
  <si>
    <t>136210404903</t>
  </si>
  <si>
    <t>蔡昭平</t>
  </si>
  <si>
    <t>136210403304</t>
  </si>
  <si>
    <t>刘雪梅</t>
  </si>
  <si>
    <t>136210402625</t>
  </si>
  <si>
    <t>曾玲</t>
  </si>
  <si>
    <t>136210403012</t>
  </si>
  <si>
    <t>罗小红</t>
  </si>
  <si>
    <t>136210402304</t>
  </si>
  <si>
    <t>潘飞连</t>
  </si>
  <si>
    <t>136210403722</t>
  </si>
  <si>
    <t>王玲玲</t>
  </si>
  <si>
    <t>136210404915</t>
  </si>
  <si>
    <t>谢裕华</t>
  </si>
  <si>
    <t>136210403902</t>
  </si>
  <si>
    <t>李檬</t>
  </si>
  <si>
    <t>136210401604</t>
  </si>
  <si>
    <t>刘丽娟</t>
  </si>
  <si>
    <t>136210401523</t>
  </si>
  <si>
    <t>李娟</t>
  </si>
  <si>
    <t>136210403308</t>
  </si>
  <si>
    <t>赵青华</t>
  </si>
  <si>
    <t>136210404821</t>
  </si>
  <si>
    <t>21</t>
  </si>
  <si>
    <t>张健萍</t>
  </si>
  <si>
    <t>136210404410</t>
  </si>
  <si>
    <t>22</t>
  </si>
  <si>
    <t>肖美琳</t>
  </si>
  <si>
    <t>136210401804</t>
  </si>
  <si>
    <t>23</t>
  </si>
  <si>
    <t>谢小芳</t>
  </si>
  <si>
    <t>136210402430</t>
  </si>
  <si>
    <t>24</t>
  </si>
  <si>
    <t>江艳玫</t>
  </si>
  <si>
    <t>136210403524</t>
  </si>
  <si>
    <t>25</t>
  </si>
  <si>
    <t>凌素萍</t>
  </si>
  <si>
    <t>136210405011</t>
  </si>
  <si>
    <t>26</t>
  </si>
  <si>
    <t>张京华</t>
  </si>
  <si>
    <t>136210403829</t>
  </si>
  <si>
    <t>27</t>
  </si>
  <si>
    <t>李祚艳</t>
  </si>
  <si>
    <t>136210404326</t>
  </si>
  <si>
    <t>28</t>
  </si>
  <si>
    <t>张迎春</t>
  </si>
  <si>
    <t>136210404826</t>
  </si>
  <si>
    <t>29</t>
  </si>
  <si>
    <t>刘金香</t>
  </si>
  <si>
    <t>136210401610</t>
  </si>
  <si>
    <t>30</t>
  </si>
  <si>
    <t>赖慕莹</t>
  </si>
  <si>
    <t>136210402728</t>
  </si>
  <si>
    <t>31</t>
  </si>
  <si>
    <t>黄芳连</t>
  </si>
  <si>
    <t>136210402706</t>
  </si>
  <si>
    <t>32</t>
  </si>
  <si>
    <t>罗小艳</t>
  </si>
  <si>
    <t>136210403418</t>
  </si>
  <si>
    <t>33</t>
  </si>
  <si>
    <t>蔡丽萍</t>
  </si>
  <si>
    <t>136210402405</t>
  </si>
  <si>
    <t>34</t>
  </si>
  <si>
    <t>钟贞娥</t>
  </si>
  <si>
    <t>136210403118</t>
  </si>
  <si>
    <t>35</t>
  </si>
  <si>
    <t>林玲</t>
  </si>
  <si>
    <t>136210401705</t>
  </si>
  <si>
    <t>36</t>
  </si>
  <si>
    <t>胡路香</t>
  </si>
  <si>
    <t>136210403105</t>
  </si>
  <si>
    <t>胡桂华</t>
  </si>
  <si>
    <t>136210402925</t>
  </si>
  <si>
    <t>古小春</t>
  </si>
  <si>
    <t>136210401619</t>
  </si>
  <si>
    <t>张美芳</t>
  </si>
  <si>
    <t>136210404225</t>
  </si>
  <si>
    <t>40</t>
  </si>
  <si>
    <t>黄晓慧</t>
  </si>
  <si>
    <t>136211101618</t>
  </si>
  <si>
    <t>肖昌伟</t>
  </si>
  <si>
    <t>136211902521</t>
  </si>
  <si>
    <t>李露露</t>
  </si>
  <si>
    <t>136211903403</t>
  </si>
  <si>
    <t>刘金清</t>
  </si>
  <si>
    <t>136210400604</t>
  </si>
  <si>
    <t>曾庆囡</t>
  </si>
  <si>
    <t>136210401116</t>
  </si>
  <si>
    <t>凌敏</t>
  </si>
  <si>
    <t>136211902508</t>
  </si>
  <si>
    <t>杨根文</t>
  </si>
  <si>
    <t>136211901001</t>
  </si>
  <si>
    <t>丁宝华</t>
  </si>
  <si>
    <t>136211903525</t>
  </si>
  <si>
    <t>胡香兰</t>
  </si>
  <si>
    <t>136211902720</t>
  </si>
  <si>
    <t>林文丽</t>
  </si>
  <si>
    <t>136211901910</t>
  </si>
  <si>
    <t>吴红梅</t>
  </si>
  <si>
    <t>136210400614</t>
  </si>
  <si>
    <t>廖石红</t>
  </si>
  <si>
    <t>136211900605</t>
  </si>
  <si>
    <t>王世森</t>
  </si>
  <si>
    <t>136210400606</t>
  </si>
  <si>
    <t>吴德金</t>
  </si>
  <si>
    <t>136211901530</t>
  </si>
  <si>
    <t>廖圻</t>
  </si>
  <si>
    <t>136211900902</t>
  </si>
  <si>
    <t>温金芳</t>
  </si>
  <si>
    <t>136211900313</t>
  </si>
  <si>
    <t>沈成秀</t>
  </si>
  <si>
    <t>136211902027</t>
  </si>
  <si>
    <t>廖奕宝</t>
  </si>
  <si>
    <t>136211902210</t>
  </si>
  <si>
    <t>钟南南</t>
  </si>
  <si>
    <t>136211900630</t>
  </si>
  <si>
    <t>曾凤</t>
  </si>
  <si>
    <t>136211903211</t>
  </si>
  <si>
    <t>李招发</t>
  </si>
  <si>
    <t>136211902724</t>
  </si>
  <si>
    <t>谢荣</t>
  </si>
  <si>
    <t>136211901122</t>
  </si>
  <si>
    <t>赖晓飞</t>
  </si>
  <si>
    <t>136211900608</t>
  </si>
  <si>
    <t>刘柯良</t>
  </si>
  <si>
    <t>136211900512</t>
  </si>
  <si>
    <t>刘佛亮</t>
  </si>
  <si>
    <t>136211900929</t>
  </si>
  <si>
    <t>钟汉文</t>
  </si>
  <si>
    <t>136211900113</t>
  </si>
  <si>
    <t>陈宁</t>
  </si>
  <si>
    <t>136210400725</t>
  </si>
  <si>
    <t>刘冬梅</t>
  </si>
  <si>
    <t>136211903001</t>
  </si>
  <si>
    <t>王良模</t>
  </si>
  <si>
    <t>136211901419</t>
  </si>
  <si>
    <t>林凤珠</t>
  </si>
  <si>
    <t>136211901815</t>
  </si>
  <si>
    <t>吴国华</t>
  </si>
  <si>
    <t>136211900407</t>
  </si>
  <si>
    <t>曾素琴</t>
  </si>
  <si>
    <t>136211900626</t>
  </si>
  <si>
    <t>李群</t>
  </si>
  <si>
    <t>136211900925</t>
  </si>
  <si>
    <t>曾祥辉</t>
  </si>
  <si>
    <t>136211901015</t>
  </si>
  <si>
    <t>古豪</t>
  </si>
  <si>
    <t>136210400404</t>
  </si>
  <si>
    <t>赖家英</t>
  </si>
  <si>
    <t>136211900202</t>
  </si>
  <si>
    <t>朱福香</t>
  </si>
  <si>
    <t>136211900917</t>
  </si>
  <si>
    <t>凌振</t>
  </si>
  <si>
    <t>136211901128</t>
  </si>
  <si>
    <t>余科蓉</t>
  </si>
  <si>
    <t>136211101830</t>
  </si>
  <si>
    <t>136211303026</t>
  </si>
  <si>
    <t>梁慧</t>
  </si>
  <si>
    <t>136211301329</t>
  </si>
  <si>
    <t>黄玉华</t>
  </si>
  <si>
    <t>136212601809</t>
  </si>
  <si>
    <t>谢美燕</t>
  </si>
  <si>
    <t>136212602703</t>
  </si>
  <si>
    <t>张根</t>
  </si>
  <si>
    <t>136211303530</t>
  </si>
  <si>
    <t>谢霏</t>
  </si>
  <si>
    <t>136211301104</t>
  </si>
  <si>
    <t>何林</t>
  </si>
  <si>
    <t>136212601427</t>
  </si>
  <si>
    <t>王子铃</t>
  </si>
  <si>
    <t>136211301003</t>
  </si>
  <si>
    <t>王文清</t>
  </si>
  <si>
    <t>136211302118</t>
  </si>
  <si>
    <t>周梦云</t>
  </si>
  <si>
    <t>136211303303</t>
  </si>
  <si>
    <t>136212602211</t>
  </si>
  <si>
    <t>周诚华</t>
  </si>
  <si>
    <t>136211302020</t>
  </si>
  <si>
    <t>91</t>
  </si>
  <si>
    <t>张美兰</t>
  </si>
  <si>
    <t>136212601817</t>
  </si>
  <si>
    <t>92</t>
  </si>
  <si>
    <t>杨素珍</t>
  </si>
  <si>
    <t>136211101204</t>
  </si>
  <si>
    <t>余玉珍</t>
  </si>
  <si>
    <t>136211301216</t>
  </si>
  <si>
    <t>杨瑞娟</t>
  </si>
  <si>
    <t>136211304624</t>
  </si>
  <si>
    <t>余淑芳</t>
  </si>
  <si>
    <t>136212601120</t>
  </si>
  <si>
    <t>谢荣荣</t>
  </si>
  <si>
    <t>136211100523</t>
  </si>
  <si>
    <t>曾琦</t>
  </si>
  <si>
    <t>136211301924</t>
  </si>
  <si>
    <t>曾丽华</t>
  </si>
  <si>
    <t>136211304606</t>
  </si>
  <si>
    <t>曾连花</t>
  </si>
  <si>
    <t>136212602605</t>
  </si>
  <si>
    <t>宋宇</t>
  </si>
  <si>
    <t>136211304210</t>
  </si>
  <si>
    <t>钟浩田</t>
  </si>
  <si>
    <t>136211304825</t>
  </si>
  <si>
    <t>巫明娣</t>
  </si>
  <si>
    <t>136211101006</t>
  </si>
  <si>
    <t>郑香</t>
  </si>
  <si>
    <t>136211304920</t>
  </si>
  <si>
    <t>康英英</t>
  </si>
  <si>
    <t>136211303129</t>
  </si>
  <si>
    <t>卢婧</t>
  </si>
  <si>
    <t>136211302524</t>
  </si>
  <si>
    <t>廖小成</t>
  </si>
  <si>
    <t>136211304821</t>
  </si>
  <si>
    <t>邹青</t>
  </si>
  <si>
    <t>136212601002</t>
  </si>
  <si>
    <t>杨海凤</t>
  </si>
  <si>
    <t>136211300403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</si>
</sst>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178" formatCode="0.00_);[Red]\(0.00\)"/>
  </numFmts>
  <fonts count="21"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4" borderId="21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13" borderId="26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0" fillId="13" borderId="21" applyNumberFormat="0" applyAlignment="0" applyProtection="0">
      <alignment vertical="center"/>
    </xf>
    <xf numFmtId="0" fontId="9" fillId="12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15" borderId="27" applyNumberFormat="0" applyFont="0" applyAlignment="0" applyProtection="0">
      <alignment vertical="center"/>
    </xf>
  </cellStyleXfs>
  <cellXfs count="75">
    <xf numFmtId="0" fontId="0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177" fontId="17" fillId="0" borderId="3" xfId="0" applyNumberFormat="1" applyFont="1" applyBorder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177" fontId="16" fillId="0" borderId="8" xfId="0" applyNumberFormat="1" applyFont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177" fontId="17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177" fontId="18" fillId="0" borderId="0" xfId="0" applyNumberFormat="1" applyFont="1" applyFill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77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177" fontId="17" fillId="0" borderId="3" xfId="0" applyNumberFormat="1" applyFont="1" applyFill="1" applyBorder="1" applyAlignment="1">
      <alignment horizontal="center" vertical="center" wrapText="1"/>
    </xf>
    <xf numFmtId="178" fontId="17" fillId="0" borderId="3" xfId="0" applyNumberFormat="1" applyFont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</cellXfs>
  <cellStyles count="4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6"/>
  <sheetViews>
    <sheetView showGridLines="0" workbookViewId="0">
      <selection activeCell="N225" sqref="N225"/>
    </sheetView>
  </sheetViews>
  <sheetFormatPr defaultColWidth="9" defaultRowHeight="14.25" customHeight="1"/>
  <cols>
    <col min="1" max="1" width="4.75" style="53" customWidth="1"/>
    <col min="2" max="2" width="7.5" style="2" customWidth="1"/>
    <col min="3" max="3" width="23.375" style="2" customWidth="1"/>
    <col min="4" max="4" width="11.5" style="2" customWidth="1"/>
    <col min="5" max="5" width="6.5" style="2" customWidth="1"/>
    <col min="6" max="6" width="6.375" style="2" customWidth="1"/>
    <col min="7" max="7" width="6.5" style="2" customWidth="1"/>
    <col min="8" max="9" width="6.5" style="54" customWidth="1"/>
    <col min="10" max="10" width="5.25" style="53" customWidth="1"/>
    <col min="11" max="16383" width="9" style="2"/>
  </cols>
  <sheetData>
    <row r="1" s="52" customFormat="1" ht="24.75" customHeight="1" spans="1:10">
      <c r="A1" s="55" t="s">
        <v>0</v>
      </c>
      <c r="B1" s="7"/>
      <c r="C1" s="7"/>
      <c r="D1" s="7"/>
      <c r="E1" s="7"/>
      <c r="F1" s="7"/>
      <c r="G1" s="7"/>
      <c r="H1" s="56"/>
      <c r="I1" s="56"/>
      <c r="J1" s="55"/>
    </row>
    <row r="2" s="1" customFormat="1" ht="26.25" customHeight="1" spans="1:10">
      <c r="A2" s="57" t="s">
        <v>1</v>
      </c>
      <c r="B2" s="8" t="s">
        <v>2</v>
      </c>
      <c r="C2" s="8" t="s">
        <v>3</v>
      </c>
      <c r="D2" s="8" t="s">
        <v>4</v>
      </c>
      <c r="E2" s="58" t="s">
        <v>5</v>
      </c>
      <c r="F2" s="59"/>
      <c r="G2" s="59"/>
      <c r="H2" s="60" t="s">
        <v>6</v>
      </c>
      <c r="I2" s="60" t="s">
        <v>7</v>
      </c>
      <c r="J2" s="68" t="s">
        <v>8</v>
      </c>
    </row>
    <row r="3" s="1" customFormat="1" ht="26.25" customHeight="1" spans="1:10">
      <c r="A3" s="61"/>
      <c r="B3" s="62"/>
      <c r="C3" s="62"/>
      <c r="D3" s="62"/>
      <c r="E3" s="63" t="s">
        <v>9</v>
      </c>
      <c r="F3" s="63" t="s">
        <v>10</v>
      </c>
      <c r="G3" s="64" t="s">
        <v>11</v>
      </c>
      <c r="H3" s="65"/>
      <c r="I3" s="69"/>
      <c r="J3" s="70"/>
    </row>
    <row r="4" customHeight="1" spans="1:10">
      <c r="A4" s="28" t="s">
        <v>12</v>
      </c>
      <c r="B4" s="27" t="s">
        <v>13</v>
      </c>
      <c r="C4" s="27" t="s">
        <v>14</v>
      </c>
      <c r="D4" s="27" t="s">
        <v>15</v>
      </c>
      <c r="E4" s="27" t="s">
        <v>16</v>
      </c>
      <c r="F4" s="27" t="s">
        <v>17</v>
      </c>
      <c r="G4" s="27" t="s">
        <v>18</v>
      </c>
      <c r="H4" s="27" t="s">
        <v>19</v>
      </c>
      <c r="I4" s="71">
        <f t="shared" ref="I4:I11" si="0">G4*0.25+H4*0.5</f>
        <v>76.625</v>
      </c>
      <c r="J4" s="28"/>
    </row>
    <row r="5" customHeight="1" spans="1:10">
      <c r="A5" s="28" t="s">
        <v>20</v>
      </c>
      <c r="B5" s="27" t="s">
        <v>21</v>
      </c>
      <c r="C5" s="27" t="s">
        <v>14</v>
      </c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71">
        <f>G5*0.25+H5*0.5</f>
        <v>75.625</v>
      </c>
      <c r="J5" s="28"/>
    </row>
    <row r="6" customHeight="1" spans="1:10">
      <c r="A6" s="28" t="s">
        <v>27</v>
      </c>
      <c r="B6" s="27" t="s">
        <v>28</v>
      </c>
      <c r="C6" s="27" t="s">
        <v>14</v>
      </c>
      <c r="D6" s="27" t="s">
        <v>29</v>
      </c>
      <c r="E6" s="27" t="s">
        <v>30</v>
      </c>
      <c r="F6" s="27" t="s">
        <v>31</v>
      </c>
      <c r="G6" s="27" t="s">
        <v>32</v>
      </c>
      <c r="H6" s="27" t="s">
        <v>33</v>
      </c>
      <c r="I6" s="71">
        <f>G6*0.25+H6*0.5</f>
        <v>75.46</v>
      </c>
      <c r="J6" s="28"/>
    </row>
    <row r="7" customHeight="1" spans="1:10">
      <c r="A7" s="28" t="s">
        <v>34</v>
      </c>
      <c r="B7" s="27" t="s">
        <v>35</v>
      </c>
      <c r="C7" s="27" t="s">
        <v>14</v>
      </c>
      <c r="D7" s="27" t="s">
        <v>36</v>
      </c>
      <c r="E7" s="27" t="s">
        <v>17</v>
      </c>
      <c r="F7" s="27" t="s">
        <v>37</v>
      </c>
      <c r="G7" s="27" t="s">
        <v>38</v>
      </c>
      <c r="H7" s="27" t="s">
        <v>39</v>
      </c>
      <c r="I7" s="71">
        <f>G7*0.25+H7*0.5</f>
        <v>69.625</v>
      </c>
      <c r="J7" s="28"/>
    </row>
    <row r="8" customHeight="1" spans="1:10">
      <c r="A8" s="28" t="s">
        <v>40</v>
      </c>
      <c r="B8" s="27" t="s">
        <v>41</v>
      </c>
      <c r="C8" s="27" t="s">
        <v>14</v>
      </c>
      <c r="D8" s="27" t="s">
        <v>42</v>
      </c>
      <c r="E8" s="27" t="s">
        <v>43</v>
      </c>
      <c r="F8" s="27" t="s">
        <v>44</v>
      </c>
      <c r="G8" s="27" t="s">
        <v>45</v>
      </c>
      <c r="H8" s="27" t="s">
        <v>46</v>
      </c>
      <c r="I8" s="71">
        <f>G8*0.25+H8*0.5</f>
        <v>74.415</v>
      </c>
      <c r="J8" s="28"/>
    </row>
    <row r="9" customHeight="1" spans="1:10">
      <c r="A9" s="28" t="s">
        <v>47</v>
      </c>
      <c r="B9" s="27" t="s">
        <v>48</v>
      </c>
      <c r="C9" s="27" t="s">
        <v>14</v>
      </c>
      <c r="D9" s="27" t="s">
        <v>49</v>
      </c>
      <c r="E9" s="27" t="s">
        <v>31</v>
      </c>
      <c r="F9" s="27" t="s">
        <v>50</v>
      </c>
      <c r="G9" s="27" t="s">
        <v>51</v>
      </c>
      <c r="H9" s="27" t="s">
        <v>52</v>
      </c>
      <c r="I9" s="71">
        <f>G9*0.25+H9*0.5</f>
        <v>70.75</v>
      </c>
      <c r="J9" s="28"/>
    </row>
    <row r="10" customHeight="1" spans="1:10">
      <c r="A10" s="28" t="s">
        <v>53</v>
      </c>
      <c r="B10" s="27" t="s">
        <v>54</v>
      </c>
      <c r="C10" s="27" t="s">
        <v>14</v>
      </c>
      <c r="D10" s="27" t="s">
        <v>55</v>
      </c>
      <c r="E10" s="27" t="s">
        <v>56</v>
      </c>
      <c r="F10" s="27" t="s">
        <v>57</v>
      </c>
      <c r="G10" s="27" t="s">
        <v>58</v>
      </c>
      <c r="H10" s="27" t="s">
        <v>59</v>
      </c>
      <c r="I10" s="71">
        <f>G10*0.25+H10*0.5</f>
        <v>73.165</v>
      </c>
      <c r="J10" s="28"/>
    </row>
    <row r="11" customHeight="1" spans="1:10">
      <c r="A11" s="28" t="s">
        <v>60</v>
      </c>
      <c r="B11" s="27" t="s">
        <v>61</v>
      </c>
      <c r="C11" s="27" t="s">
        <v>14</v>
      </c>
      <c r="D11" s="27" t="s">
        <v>62</v>
      </c>
      <c r="E11" s="27" t="s">
        <v>63</v>
      </c>
      <c r="F11" s="27" t="s">
        <v>64</v>
      </c>
      <c r="G11" s="27" t="s">
        <v>45</v>
      </c>
      <c r="H11" s="27" t="s">
        <v>65</v>
      </c>
      <c r="I11" s="71">
        <f>G11*0.25+H11*0.5</f>
        <v>70.65</v>
      </c>
      <c r="J11" s="28"/>
    </row>
    <row r="12" ht="24.75" customHeight="1" spans="1:10">
      <c r="A12" s="28" t="s">
        <v>12</v>
      </c>
      <c r="B12" s="27" t="s">
        <v>66</v>
      </c>
      <c r="C12" s="27" t="s">
        <v>67</v>
      </c>
      <c r="D12" s="27" t="s">
        <v>68</v>
      </c>
      <c r="E12" s="27" t="s">
        <v>69</v>
      </c>
      <c r="F12" s="27" t="s">
        <v>70</v>
      </c>
      <c r="G12" s="27" t="s">
        <v>71</v>
      </c>
      <c r="H12" s="27" t="s">
        <v>72</v>
      </c>
      <c r="I12" s="72">
        <f>SUM(G12*0.25)+(H12*0.5)</f>
        <v>69.915</v>
      </c>
      <c r="J12" s="28"/>
    </row>
    <row r="13" ht="24.75" customHeight="1" spans="1:10">
      <c r="A13" s="28" t="s">
        <v>20</v>
      </c>
      <c r="B13" s="27" t="s">
        <v>73</v>
      </c>
      <c r="C13" s="27" t="s">
        <v>67</v>
      </c>
      <c r="D13" s="27" t="s">
        <v>74</v>
      </c>
      <c r="E13" s="27" t="s">
        <v>50</v>
      </c>
      <c r="F13" s="27" t="s">
        <v>75</v>
      </c>
      <c r="G13" s="27" t="s">
        <v>76</v>
      </c>
      <c r="H13" s="27" t="s">
        <v>77</v>
      </c>
      <c r="I13" s="72">
        <f t="shared" ref="I13:I25" si="1">G13*0.25+H13*0.5</f>
        <v>74.04</v>
      </c>
      <c r="J13" s="28"/>
    </row>
    <row r="14" ht="24.75" customHeight="1" spans="1:10">
      <c r="A14" s="28" t="s">
        <v>27</v>
      </c>
      <c r="B14" s="27" t="s">
        <v>78</v>
      </c>
      <c r="C14" s="27" t="s">
        <v>67</v>
      </c>
      <c r="D14" s="27" t="s">
        <v>79</v>
      </c>
      <c r="E14" s="27" t="s">
        <v>80</v>
      </c>
      <c r="F14" s="27" t="s">
        <v>81</v>
      </c>
      <c r="G14" s="27" t="s">
        <v>82</v>
      </c>
      <c r="H14" s="27" t="s">
        <v>83</v>
      </c>
      <c r="I14" s="72">
        <f>G14*0.25+H14*0.5</f>
        <v>70.455</v>
      </c>
      <c r="J14" s="28"/>
    </row>
    <row r="15" customHeight="1" spans="1:10">
      <c r="A15" s="28" t="s">
        <v>34</v>
      </c>
      <c r="B15" s="27" t="s">
        <v>84</v>
      </c>
      <c r="C15" s="27" t="s">
        <v>67</v>
      </c>
      <c r="D15" s="27" t="s">
        <v>85</v>
      </c>
      <c r="E15" s="27" t="s">
        <v>86</v>
      </c>
      <c r="F15" s="27" t="s">
        <v>37</v>
      </c>
      <c r="G15" s="27" t="s">
        <v>87</v>
      </c>
      <c r="H15" s="27" t="s">
        <v>88</v>
      </c>
      <c r="I15" s="72">
        <f>G15*0.25+H15*0.5</f>
        <v>65</v>
      </c>
      <c r="J15" s="28"/>
    </row>
    <row r="16" customHeight="1" spans="1:10">
      <c r="A16" s="28" t="s">
        <v>40</v>
      </c>
      <c r="B16" s="27" t="s">
        <v>89</v>
      </c>
      <c r="C16" s="27" t="s">
        <v>67</v>
      </c>
      <c r="D16" s="27" t="s">
        <v>90</v>
      </c>
      <c r="E16" s="27" t="s">
        <v>69</v>
      </c>
      <c r="F16" s="27" t="s">
        <v>30</v>
      </c>
      <c r="G16" s="27" t="s">
        <v>91</v>
      </c>
      <c r="H16" s="27" t="s">
        <v>59</v>
      </c>
      <c r="I16" s="72">
        <f>G16*0.25+H16*0.5</f>
        <v>71.165</v>
      </c>
      <c r="J16" s="28"/>
    </row>
    <row r="17" customHeight="1" spans="1:10">
      <c r="A17" s="28" t="s">
        <v>47</v>
      </c>
      <c r="B17" s="27" t="s">
        <v>92</v>
      </c>
      <c r="C17" s="27" t="s">
        <v>67</v>
      </c>
      <c r="D17" s="27" t="s">
        <v>93</v>
      </c>
      <c r="E17" s="27" t="s">
        <v>94</v>
      </c>
      <c r="F17" s="27" t="s">
        <v>95</v>
      </c>
      <c r="G17" s="27" t="s">
        <v>18</v>
      </c>
      <c r="H17" s="27" t="s">
        <v>96</v>
      </c>
      <c r="I17" s="72">
        <f>G17*0.25+H17*0.5</f>
        <v>75.79</v>
      </c>
      <c r="J17" s="28"/>
    </row>
    <row r="18" customHeight="1" spans="1:10">
      <c r="A18" s="28" t="s">
        <v>53</v>
      </c>
      <c r="B18" s="27" t="s">
        <v>97</v>
      </c>
      <c r="C18" s="27" t="s">
        <v>67</v>
      </c>
      <c r="D18" s="27" t="s">
        <v>98</v>
      </c>
      <c r="E18" s="27" t="s">
        <v>99</v>
      </c>
      <c r="F18" s="27" t="s">
        <v>100</v>
      </c>
      <c r="G18" s="27" t="s">
        <v>101</v>
      </c>
      <c r="H18" s="27" t="s">
        <v>102</v>
      </c>
      <c r="I18" s="72">
        <f>G18*0.25+H18*0.5</f>
        <v>71.625</v>
      </c>
      <c r="J18" s="28"/>
    </row>
    <row r="19" customHeight="1" spans="1:10">
      <c r="A19" s="28" t="s">
        <v>12</v>
      </c>
      <c r="B19" s="27" t="s">
        <v>103</v>
      </c>
      <c r="C19" s="27" t="s">
        <v>104</v>
      </c>
      <c r="D19" s="27" t="s">
        <v>105</v>
      </c>
      <c r="E19" s="27" t="s">
        <v>106</v>
      </c>
      <c r="F19" s="27" t="s">
        <v>75</v>
      </c>
      <c r="G19" s="27" t="s">
        <v>45</v>
      </c>
      <c r="H19" s="27" t="s">
        <v>107</v>
      </c>
      <c r="I19" s="72">
        <f>G19*0.25+H19*0.5</f>
        <v>69.665</v>
      </c>
      <c r="J19" s="28"/>
    </row>
    <row r="20" customHeight="1" spans="1:10">
      <c r="A20" s="28" t="s">
        <v>20</v>
      </c>
      <c r="B20" s="27" t="s">
        <v>108</v>
      </c>
      <c r="C20" s="27" t="s">
        <v>104</v>
      </c>
      <c r="D20" s="27" t="s">
        <v>109</v>
      </c>
      <c r="E20" s="27" t="s">
        <v>110</v>
      </c>
      <c r="F20" s="27" t="s">
        <v>39</v>
      </c>
      <c r="G20" s="27" t="s">
        <v>111</v>
      </c>
      <c r="H20" s="27" t="s">
        <v>112</v>
      </c>
      <c r="I20" s="72">
        <f>G20*0.25+H20*0.5</f>
        <v>69.54</v>
      </c>
      <c r="J20" s="28"/>
    </row>
    <row r="21" ht="24" customHeight="1" spans="1:10">
      <c r="A21" s="28" t="s">
        <v>27</v>
      </c>
      <c r="B21" s="27" t="s">
        <v>113</v>
      </c>
      <c r="C21" s="27" t="s">
        <v>104</v>
      </c>
      <c r="D21" s="27" t="s">
        <v>114</v>
      </c>
      <c r="E21" s="27" t="s">
        <v>115</v>
      </c>
      <c r="F21" s="27" t="s">
        <v>95</v>
      </c>
      <c r="G21" s="27" t="s">
        <v>91</v>
      </c>
      <c r="H21" s="27" t="s">
        <v>77</v>
      </c>
      <c r="I21" s="72">
        <f>G21*0.25+H21*0.5</f>
        <v>72.165</v>
      </c>
      <c r="J21" s="28"/>
    </row>
    <row r="22" ht="24" customHeight="1" spans="1:10">
      <c r="A22" s="28" t="s">
        <v>34</v>
      </c>
      <c r="B22" s="27" t="s">
        <v>116</v>
      </c>
      <c r="C22" s="27" t="s">
        <v>104</v>
      </c>
      <c r="D22" s="27" t="s">
        <v>117</v>
      </c>
      <c r="E22" s="27" t="s">
        <v>118</v>
      </c>
      <c r="F22" s="27" t="s">
        <v>24</v>
      </c>
      <c r="G22" s="27" t="s">
        <v>119</v>
      </c>
      <c r="H22" s="27" t="s">
        <v>120</v>
      </c>
      <c r="I22" s="72">
        <f>G22*0.25+H22*0.5</f>
        <v>69.955</v>
      </c>
      <c r="J22" s="28"/>
    </row>
    <row r="23" ht="24" customHeight="1" spans="1:10">
      <c r="A23" s="28" t="s">
        <v>40</v>
      </c>
      <c r="B23" s="27" t="s">
        <v>121</v>
      </c>
      <c r="C23" s="27" t="s">
        <v>104</v>
      </c>
      <c r="D23" s="27" t="s">
        <v>122</v>
      </c>
      <c r="E23" s="27" t="s">
        <v>123</v>
      </c>
      <c r="F23" s="27" t="s">
        <v>124</v>
      </c>
      <c r="G23" s="27" t="s">
        <v>111</v>
      </c>
      <c r="H23" s="27" t="s">
        <v>83</v>
      </c>
      <c r="I23" s="72">
        <f>G23*0.25+H23*0.5</f>
        <v>73.205</v>
      </c>
      <c r="J23" s="28"/>
    </row>
    <row r="24" ht="24" customHeight="1" spans="1:10">
      <c r="A24" s="28" t="s">
        <v>47</v>
      </c>
      <c r="B24" s="27" t="s">
        <v>125</v>
      </c>
      <c r="C24" s="27" t="s">
        <v>104</v>
      </c>
      <c r="D24" s="27" t="s">
        <v>126</v>
      </c>
      <c r="E24" s="27" t="s">
        <v>127</v>
      </c>
      <c r="F24" s="27" t="s">
        <v>128</v>
      </c>
      <c r="G24" s="27" t="s">
        <v>129</v>
      </c>
      <c r="H24" s="27" t="s">
        <v>120</v>
      </c>
      <c r="I24" s="72">
        <f>G24*0.25+H24*0.5</f>
        <v>76.83</v>
      </c>
      <c r="J24" s="28"/>
    </row>
    <row r="25" ht="24" customHeight="1" spans="1:10">
      <c r="A25" s="28" t="s">
        <v>53</v>
      </c>
      <c r="B25" s="27" t="s">
        <v>130</v>
      </c>
      <c r="C25" s="27" t="s">
        <v>104</v>
      </c>
      <c r="D25" s="27" t="s">
        <v>131</v>
      </c>
      <c r="E25" s="27" t="s">
        <v>16</v>
      </c>
      <c r="F25" s="27" t="s">
        <v>26</v>
      </c>
      <c r="G25" s="27" t="s">
        <v>132</v>
      </c>
      <c r="H25" s="27" t="s">
        <v>133</v>
      </c>
      <c r="I25" s="72">
        <f>G25*0.25+H25*0.5</f>
        <v>79.625</v>
      </c>
      <c r="J25" s="28"/>
    </row>
    <row r="26" customHeight="1" spans="1:10">
      <c r="A26" s="28" t="s">
        <v>12</v>
      </c>
      <c r="B26" s="27" t="s">
        <v>134</v>
      </c>
      <c r="C26" s="27" t="s">
        <v>135</v>
      </c>
      <c r="D26" s="27" t="s">
        <v>136</v>
      </c>
      <c r="E26" s="27" t="s">
        <v>137</v>
      </c>
      <c r="F26" s="27" t="s">
        <v>138</v>
      </c>
      <c r="G26" s="27" t="s">
        <v>139</v>
      </c>
      <c r="H26" s="27" t="s">
        <v>140</v>
      </c>
      <c r="I26" s="72">
        <f t="shared" ref="I26:I35" si="2">G26/4+H26/2</f>
        <v>64.25</v>
      </c>
      <c r="J26" s="28"/>
    </row>
    <row r="27" customHeight="1" spans="1:10">
      <c r="A27" s="28" t="s">
        <v>20</v>
      </c>
      <c r="B27" s="27" t="s">
        <v>141</v>
      </c>
      <c r="C27" s="27" t="s">
        <v>135</v>
      </c>
      <c r="D27" s="27" t="s">
        <v>142</v>
      </c>
      <c r="E27" s="27" t="s">
        <v>143</v>
      </c>
      <c r="F27" s="27" t="s">
        <v>23</v>
      </c>
      <c r="G27" s="27" t="s">
        <v>144</v>
      </c>
      <c r="H27" s="27" t="s">
        <v>77</v>
      </c>
      <c r="I27" s="72">
        <f>G27/4+H27/2</f>
        <v>72.415</v>
      </c>
      <c r="J27" s="28"/>
    </row>
    <row r="28" customHeight="1" spans="1:10">
      <c r="A28" s="28" t="s">
        <v>27</v>
      </c>
      <c r="B28" s="27" t="s">
        <v>145</v>
      </c>
      <c r="C28" s="27" t="s">
        <v>135</v>
      </c>
      <c r="D28" s="27" t="s">
        <v>146</v>
      </c>
      <c r="E28" s="27" t="s">
        <v>81</v>
      </c>
      <c r="F28" s="27" t="s">
        <v>127</v>
      </c>
      <c r="G28" s="27" t="s">
        <v>147</v>
      </c>
      <c r="H28" s="27" t="s">
        <v>148</v>
      </c>
      <c r="I28" s="72">
        <f>G28/4+H28/2</f>
        <v>76.915</v>
      </c>
      <c r="J28" s="28"/>
    </row>
    <row r="29" customHeight="1" spans="1:10">
      <c r="A29" s="28" t="s">
        <v>34</v>
      </c>
      <c r="B29" s="27" t="s">
        <v>149</v>
      </c>
      <c r="C29" s="27" t="s">
        <v>135</v>
      </c>
      <c r="D29" s="27" t="s">
        <v>150</v>
      </c>
      <c r="E29" s="27" t="s">
        <v>151</v>
      </c>
      <c r="F29" s="27" t="s">
        <v>30</v>
      </c>
      <c r="G29" s="27" t="s">
        <v>152</v>
      </c>
      <c r="H29" s="27" t="s">
        <v>153</v>
      </c>
      <c r="I29" s="72">
        <f>G29/4+H29/2</f>
        <v>70.165</v>
      </c>
      <c r="J29" s="28"/>
    </row>
    <row r="30" customHeight="1" spans="1:10">
      <c r="A30" s="28" t="s">
        <v>40</v>
      </c>
      <c r="B30" s="27" t="s">
        <v>154</v>
      </c>
      <c r="C30" s="27" t="s">
        <v>135</v>
      </c>
      <c r="D30" s="27" t="s">
        <v>155</v>
      </c>
      <c r="E30" s="27" t="s">
        <v>156</v>
      </c>
      <c r="F30" s="27" t="s">
        <v>44</v>
      </c>
      <c r="G30" s="27" t="s">
        <v>157</v>
      </c>
      <c r="H30" s="27" t="s">
        <v>158</v>
      </c>
      <c r="I30" s="72">
        <f>G30/4+H30/2</f>
        <v>67.29</v>
      </c>
      <c r="J30" s="28"/>
    </row>
    <row r="31" customHeight="1" spans="1:10">
      <c r="A31" s="28" t="s">
        <v>47</v>
      </c>
      <c r="B31" s="27" t="s">
        <v>159</v>
      </c>
      <c r="C31" s="27" t="s">
        <v>135</v>
      </c>
      <c r="D31" s="27" t="s">
        <v>160</v>
      </c>
      <c r="E31" s="27" t="s">
        <v>143</v>
      </c>
      <c r="F31" s="27" t="s">
        <v>37</v>
      </c>
      <c r="G31" s="27" t="s">
        <v>161</v>
      </c>
      <c r="H31" s="27" t="s">
        <v>162</v>
      </c>
      <c r="I31" s="72">
        <f>G31/4+H31/2</f>
        <v>70.875</v>
      </c>
      <c r="J31" s="28"/>
    </row>
    <row r="32" customHeight="1" spans="1:10">
      <c r="A32" s="28" t="s">
        <v>53</v>
      </c>
      <c r="B32" s="27" t="s">
        <v>163</v>
      </c>
      <c r="C32" s="27" t="s">
        <v>135</v>
      </c>
      <c r="D32" s="27" t="s">
        <v>164</v>
      </c>
      <c r="E32" s="27" t="s">
        <v>86</v>
      </c>
      <c r="F32" s="27" t="s">
        <v>165</v>
      </c>
      <c r="G32" s="27" t="s">
        <v>166</v>
      </c>
      <c r="H32" s="27" t="s">
        <v>19</v>
      </c>
      <c r="I32" s="72">
        <f>G32/4+H32/2</f>
        <v>70.625</v>
      </c>
      <c r="J32" s="28"/>
    </row>
    <row r="33" customHeight="1" spans="1:10">
      <c r="A33" s="28" t="s">
        <v>60</v>
      </c>
      <c r="B33" s="27" t="s">
        <v>167</v>
      </c>
      <c r="C33" s="27" t="s">
        <v>135</v>
      </c>
      <c r="D33" s="27" t="s">
        <v>168</v>
      </c>
      <c r="E33" s="27" t="s">
        <v>70</v>
      </c>
      <c r="F33" s="27" t="s">
        <v>169</v>
      </c>
      <c r="G33" s="27" t="s">
        <v>170</v>
      </c>
      <c r="H33" s="27" t="s">
        <v>171</v>
      </c>
      <c r="I33" s="72">
        <f>G33/4+H33/2</f>
        <v>77.96</v>
      </c>
      <c r="J33" s="28"/>
    </row>
    <row r="34" customHeight="1" spans="1:10">
      <c r="A34" s="28" t="s">
        <v>172</v>
      </c>
      <c r="B34" s="27" t="s">
        <v>173</v>
      </c>
      <c r="C34" s="27" t="s">
        <v>135</v>
      </c>
      <c r="D34" s="27" t="s">
        <v>174</v>
      </c>
      <c r="E34" s="27" t="s">
        <v>175</v>
      </c>
      <c r="F34" s="27" t="s">
        <v>176</v>
      </c>
      <c r="G34" s="27" t="s">
        <v>177</v>
      </c>
      <c r="H34" s="27" t="s">
        <v>162</v>
      </c>
      <c r="I34" s="72">
        <f>G34/4+H34/2</f>
        <v>74.625</v>
      </c>
      <c r="J34" s="28"/>
    </row>
    <row r="35" customHeight="1" spans="1:10">
      <c r="A35" s="28" t="s">
        <v>178</v>
      </c>
      <c r="B35" s="27" t="s">
        <v>179</v>
      </c>
      <c r="C35" s="27" t="s">
        <v>135</v>
      </c>
      <c r="D35" s="27" t="s">
        <v>180</v>
      </c>
      <c r="E35" s="27" t="s">
        <v>50</v>
      </c>
      <c r="F35" s="27" t="s">
        <v>181</v>
      </c>
      <c r="G35" s="27" t="s">
        <v>182</v>
      </c>
      <c r="H35" s="27" t="s">
        <v>140</v>
      </c>
      <c r="I35" s="72">
        <f>G35/4+H35/2</f>
        <v>70.75</v>
      </c>
      <c r="J35" s="28"/>
    </row>
    <row r="36" customHeight="1" spans="1:10">
      <c r="A36" s="28" t="s">
        <v>183</v>
      </c>
      <c r="B36" s="27" t="s">
        <v>184</v>
      </c>
      <c r="C36" s="27" t="s">
        <v>135</v>
      </c>
      <c r="D36" s="27" t="s">
        <v>185</v>
      </c>
      <c r="E36" s="27" t="s">
        <v>186</v>
      </c>
      <c r="F36" s="27" t="s">
        <v>64</v>
      </c>
      <c r="G36" s="27" t="s">
        <v>187</v>
      </c>
      <c r="H36" s="27" t="s">
        <v>188</v>
      </c>
      <c r="I36" s="72"/>
      <c r="J36" s="73"/>
    </row>
    <row r="37" customHeight="1" spans="1:10">
      <c r="A37" s="28" t="s">
        <v>12</v>
      </c>
      <c r="B37" s="27" t="s">
        <v>189</v>
      </c>
      <c r="C37" s="27" t="s">
        <v>190</v>
      </c>
      <c r="D37" s="27" t="s">
        <v>191</v>
      </c>
      <c r="E37" s="27" t="s">
        <v>30</v>
      </c>
      <c r="F37" s="27" t="s">
        <v>133</v>
      </c>
      <c r="G37" s="27" t="s">
        <v>192</v>
      </c>
      <c r="H37" s="27" t="s">
        <v>158</v>
      </c>
      <c r="I37" s="72">
        <f t="shared" ref="I37:I54" si="3">G37/4+H37/2</f>
        <v>79.415</v>
      </c>
      <c r="J37" s="28"/>
    </row>
    <row r="38" customHeight="1" spans="1:10">
      <c r="A38" s="28" t="s">
        <v>20</v>
      </c>
      <c r="B38" s="27" t="s">
        <v>193</v>
      </c>
      <c r="C38" s="27" t="s">
        <v>190</v>
      </c>
      <c r="D38" s="27" t="s">
        <v>194</v>
      </c>
      <c r="E38" s="27" t="s">
        <v>195</v>
      </c>
      <c r="F38" s="27" t="s">
        <v>37</v>
      </c>
      <c r="G38" s="27" t="s">
        <v>196</v>
      </c>
      <c r="H38" s="27" t="s">
        <v>197</v>
      </c>
      <c r="I38" s="72">
        <f>G38/4+H38/2</f>
        <v>67.335</v>
      </c>
      <c r="J38" s="28"/>
    </row>
    <row r="39" customHeight="1" spans="1:10">
      <c r="A39" s="28" t="s">
        <v>27</v>
      </c>
      <c r="B39" s="27" t="s">
        <v>198</v>
      </c>
      <c r="C39" s="27" t="s">
        <v>190</v>
      </c>
      <c r="D39" s="27" t="s">
        <v>199</v>
      </c>
      <c r="E39" s="27" t="s">
        <v>24</v>
      </c>
      <c r="F39" s="27" t="s">
        <v>23</v>
      </c>
      <c r="G39" s="27" t="s">
        <v>25</v>
      </c>
      <c r="H39" s="27" t="s">
        <v>26</v>
      </c>
      <c r="I39" s="72">
        <f>G39/4+H39/2</f>
        <v>75.625</v>
      </c>
      <c r="J39" s="28"/>
    </row>
    <row r="40" customHeight="1" spans="1:10">
      <c r="A40" s="28" t="s">
        <v>34</v>
      </c>
      <c r="B40" s="27" t="s">
        <v>200</v>
      </c>
      <c r="C40" s="27" t="s">
        <v>190</v>
      </c>
      <c r="D40" s="27" t="s">
        <v>201</v>
      </c>
      <c r="E40" s="27" t="s">
        <v>99</v>
      </c>
      <c r="F40" s="27" t="s">
        <v>43</v>
      </c>
      <c r="G40" s="27" t="s">
        <v>202</v>
      </c>
      <c r="H40" s="27" t="s">
        <v>133</v>
      </c>
      <c r="I40" s="72">
        <f>G40/4+H40/2</f>
        <v>67.75</v>
      </c>
      <c r="J40" s="28"/>
    </row>
    <row r="41" customHeight="1" spans="1:10">
      <c r="A41" s="28" t="s">
        <v>40</v>
      </c>
      <c r="B41" s="27" t="s">
        <v>203</v>
      </c>
      <c r="C41" s="27" t="s">
        <v>190</v>
      </c>
      <c r="D41" s="27" t="s">
        <v>204</v>
      </c>
      <c r="E41" s="27" t="s">
        <v>151</v>
      </c>
      <c r="F41" s="27" t="s">
        <v>31</v>
      </c>
      <c r="G41" s="27" t="s">
        <v>205</v>
      </c>
      <c r="H41" s="27" t="s">
        <v>140</v>
      </c>
      <c r="I41" s="72">
        <f>G41/4+H41/2</f>
        <v>66.625</v>
      </c>
      <c r="J41" s="28"/>
    </row>
    <row r="42" customHeight="1" spans="1:10">
      <c r="A42" s="28" t="s">
        <v>47</v>
      </c>
      <c r="B42" s="27" t="s">
        <v>13</v>
      </c>
      <c r="C42" s="27" t="s">
        <v>190</v>
      </c>
      <c r="D42" s="27" t="s">
        <v>206</v>
      </c>
      <c r="E42" s="27" t="s">
        <v>207</v>
      </c>
      <c r="F42" s="27" t="s">
        <v>63</v>
      </c>
      <c r="G42" s="27" t="s">
        <v>82</v>
      </c>
      <c r="H42" s="27" t="s">
        <v>208</v>
      </c>
      <c r="I42" s="72">
        <f>G42/4+H42/2</f>
        <v>69.46</v>
      </c>
      <c r="J42" s="28"/>
    </row>
    <row r="43" customHeight="1" spans="1:10">
      <c r="A43" s="28" t="s">
        <v>53</v>
      </c>
      <c r="B43" s="27" t="s">
        <v>209</v>
      </c>
      <c r="C43" s="27" t="s">
        <v>190</v>
      </c>
      <c r="D43" s="27" t="s">
        <v>210</v>
      </c>
      <c r="E43" s="27" t="s">
        <v>211</v>
      </c>
      <c r="F43" s="27" t="s">
        <v>212</v>
      </c>
      <c r="G43" s="27" t="s">
        <v>213</v>
      </c>
      <c r="H43" s="27" t="s">
        <v>59</v>
      </c>
      <c r="I43" s="72">
        <f>G43/4+H43/2</f>
        <v>68.665</v>
      </c>
      <c r="J43" s="28"/>
    </row>
    <row r="44" customHeight="1" spans="1:10">
      <c r="A44" s="28" t="s">
        <v>60</v>
      </c>
      <c r="B44" s="27" t="s">
        <v>214</v>
      </c>
      <c r="C44" s="27" t="s">
        <v>190</v>
      </c>
      <c r="D44" s="27" t="s">
        <v>215</v>
      </c>
      <c r="E44" s="27" t="s">
        <v>95</v>
      </c>
      <c r="F44" s="27" t="s">
        <v>63</v>
      </c>
      <c r="G44" s="27" t="s">
        <v>177</v>
      </c>
      <c r="H44" s="27" t="s">
        <v>162</v>
      </c>
      <c r="I44" s="72">
        <f>G44/4+H44/2</f>
        <v>74.625</v>
      </c>
      <c r="J44" s="28"/>
    </row>
    <row r="45" customHeight="1" spans="1:10">
      <c r="A45" s="28" t="s">
        <v>172</v>
      </c>
      <c r="B45" s="27" t="s">
        <v>216</v>
      </c>
      <c r="C45" s="27" t="s">
        <v>190</v>
      </c>
      <c r="D45" s="27" t="s">
        <v>217</v>
      </c>
      <c r="E45" s="27" t="s">
        <v>218</v>
      </c>
      <c r="F45" s="27" t="s">
        <v>219</v>
      </c>
      <c r="G45" s="27" t="s">
        <v>220</v>
      </c>
      <c r="H45" s="27" t="s">
        <v>197</v>
      </c>
      <c r="I45" s="72">
        <f>G45/4+H45/2</f>
        <v>65.46</v>
      </c>
      <c r="J45" s="28"/>
    </row>
    <row r="46" customHeight="1" spans="1:10">
      <c r="A46" s="28" t="s">
        <v>178</v>
      </c>
      <c r="B46" s="27" t="s">
        <v>221</v>
      </c>
      <c r="C46" s="27" t="s">
        <v>190</v>
      </c>
      <c r="D46" s="27" t="s">
        <v>222</v>
      </c>
      <c r="E46" s="27" t="s">
        <v>181</v>
      </c>
      <c r="F46" s="27" t="s">
        <v>176</v>
      </c>
      <c r="G46" s="27" t="s">
        <v>223</v>
      </c>
      <c r="H46" s="27" t="s">
        <v>224</v>
      </c>
      <c r="I46" s="72">
        <f>G46/4+H46/2</f>
        <v>80.46</v>
      </c>
      <c r="J46" s="28"/>
    </row>
    <row r="47" customHeight="1" spans="1:10">
      <c r="A47" s="28" t="s">
        <v>183</v>
      </c>
      <c r="B47" s="27" t="s">
        <v>225</v>
      </c>
      <c r="C47" s="27" t="s">
        <v>190</v>
      </c>
      <c r="D47" s="27" t="s">
        <v>226</v>
      </c>
      <c r="E47" s="27" t="s">
        <v>106</v>
      </c>
      <c r="F47" s="27" t="s">
        <v>165</v>
      </c>
      <c r="G47" s="27" t="s">
        <v>202</v>
      </c>
      <c r="H47" s="27" t="s">
        <v>140</v>
      </c>
      <c r="I47" s="72">
        <f>G47/4+H47/2</f>
        <v>68.25</v>
      </c>
      <c r="J47" s="28"/>
    </row>
    <row r="48" customHeight="1" spans="1:10">
      <c r="A48" s="28" t="s">
        <v>227</v>
      </c>
      <c r="B48" s="27" t="s">
        <v>228</v>
      </c>
      <c r="C48" s="27" t="s">
        <v>190</v>
      </c>
      <c r="D48" s="27" t="s">
        <v>229</v>
      </c>
      <c r="E48" s="27" t="s">
        <v>230</v>
      </c>
      <c r="F48" s="27" t="s">
        <v>30</v>
      </c>
      <c r="G48" s="27" t="s">
        <v>213</v>
      </c>
      <c r="H48" s="27" t="s">
        <v>59</v>
      </c>
      <c r="I48" s="72">
        <f>G48/4+H48/2</f>
        <v>68.665</v>
      </c>
      <c r="J48" s="28"/>
    </row>
    <row r="49" customHeight="1" spans="1:10">
      <c r="A49" s="28" t="s">
        <v>231</v>
      </c>
      <c r="B49" s="27" t="s">
        <v>232</v>
      </c>
      <c r="C49" s="27" t="s">
        <v>190</v>
      </c>
      <c r="D49" s="27" t="s">
        <v>233</v>
      </c>
      <c r="E49" s="27" t="s">
        <v>234</v>
      </c>
      <c r="F49" s="27" t="s">
        <v>81</v>
      </c>
      <c r="G49" s="27" t="s">
        <v>235</v>
      </c>
      <c r="H49" s="27" t="s">
        <v>236</v>
      </c>
      <c r="I49" s="72">
        <f>G49/4+H49/2</f>
        <v>65.085</v>
      </c>
      <c r="J49" s="28"/>
    </row>
    <row r="50" customHeight="1" spans="1:10">
      <c r="A50" s="28" t="s">
        <v>237</v>
      </c>
      <c r="B50" s="27" t="s">
        <v>238</v>
      </c>
      <c r="C50" s="27" t="s">
        <v>190</v>
      </c>
      <c r="D50" s="27" t="s">
        <v>239</v>
      </c>
      <c r="E50" s="27" t="s">
        <v>240</v>
      </c>
      <c r="F50" s="27" t="s">
        <v>24</v>
      </c>
      <c r="G50" s="27" t="s">
        <v>241</v>
      </c>
      <c r="H50" s="27" t="s">
        <v>242</v>
      </c>
      <c r="I50" s="72">
        <f>G50/4+H50/2</f>
        <v>72.96</v>
      </c>
      <c r="J50" s="28"/>
    </row>
    <row r="51" customHeight="1" spans="1:10">
      <c r="A51" s="28" t="s">
        <v>243</v>
      </c>
      <c r="B51" s="66" t="s">
        <v>244</v>
      </c>
      <c r="C51" s="66" t="s">
        <v>190</v>
      </c>
      <c r="D51" s="67" t="s">
        <v>245</v>
      </c>
      <c r="E51" s="66">
        <v>49</v>
      </c>
      <c r="F51" s="66">
        <v>56.5</v>
      </c>
      <c r="G51" s="66">
        <v>105.5</v>
      </c>
      <c r="H51" s="27" t="s">
        <v>102</v>
      </c>
      <c r="I51" s="72">
        <f>G51/4+H51/2</f>
        <v>67.875</v>
      </c>
      <c r="J51" s="28"/>
    </row>
    <row r="52" customHeight="1" spans="1:10">
      <c r="A52" s="28" t="s">
        <v>246</v>
      </c>
      <c r="B52" s="27" t="s">
        <v>247</v>
      </c>
      <c r="C52" s="27" t="s">
        <v>190</v>
      </c>
      <c r="D52" s="27" t="s">
        <v>248</v>
      </c>
      <c r="E52" s="27" t="s">
        <v>249</v>
      </c>
      <c r="F52" s="27" t="s">
        <v>181</v>
      </c>
      <c r="G52" s="27" t="s">
        <v>250</v>
      </c>
      <c r="H52" s="27" t="s">
        <v>19</v>
      </c>
      <c r="I52" s="72">
        <f>G52/4+H52/2</f>
        <v>75.75</v>
      </c>
      <c r="J52" s="28"/>
    </row>
    <row r="53" customHeight="1" spans="1:10">
      <c r="A53" s="28" t="s">
        <v>251</v>
      </c>
      <c r="B53" s="27" t="s">
        <v>252</v>
      </c>
      <c r="C53" s="27" t="s">
        <v>190</v>
      </c>
      <c r="D53" s="27" t="s">
        <v>253</v>
      </c>
      <c r="E53" s="27" t="s">
        <v>181</v>
      </c>
      <c r="F53" s="27" t="s">
        <v>254</v>
      </c>
      <c r="G53" s="27" t="s">
        <v>255</v>
      </c>
      <c r="H53" s="27" t="s">
        <v>208</v>
      </c>
      <c r="I53" s="72">
        <f>G53/4+H53/2</f>
        <v>75.46</v>
      </c>
      <c r="J53" s="28"/>
    </row>
    <row r="54" ht="28.5" customHeight="1" spans="1:10">
      <c r="A54" s="28" t="s">
        <v>256</v>
      </c>
      <c r="B54" s="27" t="s">
        <v>257</v>
      </c>
      <c r="C54" s="27" t="s">
        <v>190</v>
      </c>
      <c r="D54" s="27" t="s">
        <v>258</v>
      </c>
      <c r="E54" s="27" t="s">
        <v>175</v>
      </c>
      <c r="F54" s="27" t="s">
        <v>259</v>
      </c>
      <c r="G54" s="27" t="s">
        <v>147</v>
      </c>
      <c r="H54" s="27" t="s">
        <v>59</v>
      </c>
      <c r="I54" s="72">
        <f>G54/4+H54/2</f>
        <v>73.915</v>
      </c>
      <c r="J54" s="28"/>
    </row>
    <row r="55" ht="28.5" customHeight="1" spans="1:10">
      <c r="A55" s="28" t="s">
        <v>12</v>
      </c>
      <c r="B55" s="27" t="s">
        <v>260</v>
      </c>
      <c r="C55" s="27" t="s">
        <v>261</v>
      </c>
      <c r="D55" s="27" t="s">
        <v>262</v>
      </c>
      <c r="E55" s="27" t="s">
        <v>169</v>
      </c>
      <c r="F55" s="27" t="s">
        <v>263</v>
      </c>
      <c r="G55" s="27" t="s">
        <v>264</v>
      </c>
      <c r="H55" s="27" t="s">
        <v>140</v>
      </c>
      <c r="I55" s="72">
        <f t="shared" ref="I55:I76" si="4">G55*0.25+H55*0.5</f>
        <v>74.875</v>
      </c>
      <c r="J55" s="28"/>
    </row>
    <row r="56" ht="28.5" customHeight="1" spans="1:10">
      <c r="A56" s="28" t="s">
        <v>20</v>
      </c>
      <c r="B56" s="27" t="s">
        <v>265</v>
      </c>
      <c r="C56" s="27" t="s">
        <v>261</v>
      </c>
      <c r="D56" s="27" t="s">
        <v>266</v>
      </c>
      <c r="E56" s="27" t="s">
        <v>267</v>
      </c>
      <c r="F56" s="27" t="s">
        <v>268</v>
      </c>
      <c r="G56" s="27" t="s">
        <v>139</v>
      </c>
      <c r="H56" s="27" t="s">
        <v>77</v>
      </c>
      <c r="I56" s="72">
        <f>G56*0.25+H56*0.5</f>
        <v>66.415</v>
      </c>
      <c r="J56" s="28"/>
    </row>
    <row r="57" ht="28.5" customHeight="1" spans="1:10">
      <c r="A57" s="28" t="s">
        <v>27</v>
      </c>
      <c r="B57" s="27" t="s">
        <v>269</v>
      </c>
      <c r="C57" s="27" t="s">
        <v>261</v>
      </c>
      <c r="D57" s="27" t="s">
        <v>270</v>
      </c>
      <c r="E57" s="27" t="s">
        <v>26</v>
      </c>
      <c r="F57" s="27" t="s">
        <v>88</v>
      </c>
      <c r="G57" s="27" t="s">
        <v>271</v>
      </c>
      <c r="H57" s="27" t="s">
        <v>162</v>
      </c>
      <c r="I57" s="72">
        <f>G57*0.25+H57*0.5</f>
        <v>81.25</v>
      </c>
      <c r="J57" s="28"/>
    </row>
    <row r="58" customHeight="1" spans="1:10">
      <c r="A58" s="28" t="s">
        <v>34</v>
      </c>
      <c r="B58" s="27" t="s">
        <v>272</v>
      </c>
      <c r="C58" s="27" t="s">
        <v>261</v>
      </c>
      <c r="D58" s="27" t="s">
        <v>273</v>
      </c>
      <c r="E58" s="27" t="s">
        <v>86</v>
      </c>
      <c r="F58" s="27" t="s">
        <v>50</v>
      </c>
      <c r="G58" s="27" t="s">
        <v>274</v>
      </c>
      <c r="H58" s="27" t="s">
        <v>275</v>
      </c>
      <c r="I58" s="72">
        <f>G58*0.25+H58*0.5</f>
        <v>63.915</v>
      </c>
      <c r="J58" s="28"/>
    </row>
    <row r="59" customHeight="1" spans="1:10">
      <c r="A59" s="28" t="s">
        <v>40</v>
      </c>
      <c r="B59" s="27" t="s">
        <v>276</v>
      </c>
      <c r="C59" s="27" t="s">
        <v>261</v>
      </c>
      <c r="D59" s="27" t="s">
        <v>277</v>
      </c>
      <c r="E59" s="27" t="s">
        <v>80</v>
      </c>
      <c r="F59" s="27" t="s">
        <v>278</v>
      </c>
      <c r="G59" s="27" t="s">
        <v>119</v>
      </c>
      <c r="H59" s="27" t="s">
        <v>88</v>
      </c>
      <c r="I59" s="72">
        <f>G59*0.25+H59*0.5</f>
        <v>68.625</v>
      </c>
      <c r="J59" s="28"/>
    </row>
    <row r="60" customHeight="1" spans="1:10">
      <c r="A60" s="28" t="s">
        <v>47</v>
      </c>
      <c r="B60" s="27" t="s">
        <v>279</v>
      </c>
      <c r="C60" s="27" t="s">
        <v>261</v>
      </c>
      <c r="D60" s="27" t="s">
        <v>280</v>
      </c>
      <c r="E60" s="27" t="s">
        <v>106</v>
      </c>
      <c r="F60" s="27" t="s">
        <v>24</v>
      </c>
      <c r="G60" s="27" t="s">
        <v>281</v>
      </c>
      <c r="H60" s="27" t="s">
        <v>120</v>
      </c>
      <c r="I60" s="72">
        <f>G60*0.25+H60*0.5</f>
        <v>68.955</v>
      </c>
      <c r="J60" s="28"/>
    </row>
    <row r="61" customHeight="1" spans="1:10">
      <c r="A61" s="28" t="s">
        <v>12</v>
      </c>
      <c r="B61" s="27" t="s">
        <v>282</v>
      </c>
      <c r="C61" s="27" t="s">
        <v>283</v>
      </c>
      <c r="D61" s="27" t="s">
        <v>284</v>
      </c>
      <c r="E61" s="27" t="s">
        <v>106</v>
      </c>
      <c r="F61" s="27" t="s">
        <v>285</v>
      </c>
      <c r="G61" s="27" t="s">
        <v>286</v>
      </c>
      <c r="H61" s="27" t="s">
        <v>242</v>
      </c>
      <c r="I61" s="72">
        <f>G61*0.25+H61*0.5</f>
        <v>66.585</v>
      </c>
      <c r="J61" s="28"/>
    </row>
    <row r="62" customHeight="1" spans="1:10">
      <c r="A62" s="28" t="s">
        <v>20</v>
      </c>
      <c r="B62" s="27" t="s">
        <v>287</v>
      </c>
      <c r="C62" s="27" t="s">
        <v>283</v>
      </c>
      <c r="D62" s="27" t="s">
        <v>288</v>
      </c>
      <c r="E62" s="27" t="s">
        <v>289</v>
      </c>
      <c r="F62" s="27" t="s">
        <v>69</v>
      </c>
      <c r="G62" s="27" t="s">
        <v>281</v>
      </c>
      <c r="H62" s="27" t="s">
        <v>290</v>
      </c>
      <c r="I62" s="72">
        <f>G62*0.25+H62*0.5</f>
        <v>69.46</v>
      </c>
      <c r="J62" s="28"/>
    </row>
    <row r="63" customHeight="1" spans="1:10">
      <c r="A63" s="28" t="s">
        <v>27</v>
      </c>
      <c r="B63" s="27" t="s">
        <v>291</v>
      </c>
      <c r="C63" s="27" t="s">
        <v>283</v>
      </c>
      <c r="D63" s="27" t="s">
        <v>292</v>
      </c>
      <c r="E63" s="27" t="s">
        <v>234</v>
      </c>
      <c r="F63" s="27" t="s">
        <v>219</v>
      </c>
      <c r="G63" s="27" t="s">
        <v>293</v>
      </c>
      <c r="H63" s="27" t="s">
        <v>102</v>
      </c>
      <c r="I63" s="72">
        <f>G63*0.25+H63*0.5</f>
        <v>66.875</v>
      </c>
      <c r="J63" s="28"/>
    </row>
    <row r="64" customHeight="1" spans="1:10">
      <c r="A64" s="28" t="s">
        <v>34</v>
      </c>
      <c r="B64" s="27" t="s">
        <v>294</v>
      </c>
      <c r="C64" s="27" t="s">
        <v>283</v>
      </c>
      <c r="D64" s="27" t="s">
        <v>295</v>
      </c>
      <c r="E64" s="27" t="s">
        <v>296</v>
      </c>
      <c r="F64" s="27" t="s">
        <v>99</v>
      </c>
      <c r="G64" s="27" t="s">
        <v>297</v>
      </c>
      <c r="H64" s="27" t="s">
        <v>298</v>
      </c>
      <c r="I64" s="72">
        <f>G64*0.25+H64*0.5</f>
        <v>61.585</v>
      </c>
      <c r="J64" s="28"/>
    </row>
    <row r="65" customHeight="1" spans="1:10">
      <c r="A65" s="28" t="s">
        <v>40</v>
      </c>
      <c r="B65" s="27" t="s">
        <v>299</v>
      </c>
      <c r="C65" s="27" t="s">
        <v>283</v>
      </c>
      <c r="D65" s="27" t="s">
        <v>300</v>
      </c>
      <c r="E65" s="27" t="s">
        <v>301</v>
      </c>
      <c r="F65" s="27" t="s">
        <v>302</v>
      </c>
      <c r="G65" s="27" t="s">
        <v>303</v>
      </c>
      <c r="H65" s="27" t="s">
        <v>208</v>
      </c>
      <c r="I65" s="72">
        <f>G65*0.25+H65*0.5</f>
        <v>63.085</v>
      </c>
      <c r="J65" s="28"/>
    </row>
    <row r="66" customHeight="1" spans="1:10">
      <c r="A66" s="28" t="s">
        <v>47</v>
      </c>
      <c r="B66" s="27" t="s">
        <v>304</v>
      </c>
      <c r="C66" s="27" t="s">
        <v>283</v>
      </c>
      <c r="D66" s="27" t="s">
        <v>305</v>
      </c>
      <c r="E66" s="27" t="s">
        <v>64</v>
      </c>
      <c r="F66" s="27" t="s">
        <v>285</v>
      </c>
      <c r="G66" s="27" t="s">
        <v>306</v>
      </c>
      <c r="H66" s="27" t="s">
        <v>307</v>
      </c>
      <c r="I66" s="72">
        <f>G66*0.25+H66*0.5</f>
        <v>68.165</v>
      </c>
      <c r="J66" s="28"/>
    </row>
    <row r="67" customHeight="1" spans="1:10">
      <c r="A67" s="28" t="s">
        <v>53</v>
      </c>
      <c r="B67" s="27" t="s">
        <v>308</v>
      </c>
      <c r="C67" s="27" t="s">
        <v>283</v>
      </c>
      <c r="D67" s="27" t="s">
        <v>309</v>
      </c>
      <c r="E67" s="27" t="s">
        <v>128</v>
      </c>
      <c r="F67" s="27" t="s">
        <v>137</v>
      </c>
      <c r="G67" s="27" t="s">
        <v>241</v>
      </c>
      <c r="H67" s="27" t="s">
        <v>59</v>
      </c>
      <c r="I67" s="72">
        <f>G67*0.25+H67*0.5</f>
        <v>72.29</v>
      </c>
      <c r="J67" s="28"/>
    </row>
    <row r="68" customHeight="1" spans="1:10">
      <c r="A68" s="28" t="s">
        <v>60</v>
      </c>
      <c r="B68" s="27" t="s">
        <v>310</v>
      </c>
      <c r="C68" s="27" t="s">
        <v>283</v>
      </c>
      <c r="D68" s="27" t="s">
        <v>311</v>
      </c>
      <c r="E68" s="27" t="s">
        <v>86</v>
      </c>
      <c r="F68" s="27" t="s">
        <v>301</v>
      </c>
      <c r="G68" s="27" t="s">
        <v>312</v>
      </c>
      <c r="H68" s="27" t="s">
        <v>107</v>
      </c>
      <c r="I68" s="72">
        <f>G68*0.25+H68*0.5</f>
        <v>60.79</v>
      </c>
      <c r="J68" s="28"/>
    </row>
    <row r="69" customHeight="1" spans="1:10">
      <c r="A69" s="28" t="s">
        <v>172</v>
      </c>
      <c r="B69" s="27" t="s">
        <v>313</v>
      </c>
      <c r="C69" s="27" t="s">
        <v>283</v>
      </c>
      <c r="D69" s="27" t="s">
        <v>314</v>
      </c>
      <c r="E69" s="27" t="s">
        <v>151</v>
      </c>
      <c r="F69" s="27" t="s">
        <v>186</v>
      </c>
      <c r="G69" s="27" t="s">
        <v>315</v>
      </c>
      <c r="H69" s="27" t="s">
        <v>140</v>
      </c>
      <c r="I69" s="72">
        <f>G69*0.25+H69*0.5</f>
        <v>62.875</v>
      </c>
      <c r="J69" s="28"/>
    </row>
    <row r="70" customHeight="1" spans="1:10">
      <c r="A70" s="28" t="s">
        <v>178</v>
      </c>
      <c r="B70" s="27" t="s">
        <v>316</v>
      </c>
      <c r="C70" s="27" t="s">
        <v>283</v>
      </c>
      <c r="D70" s="27" t="s">
        <v>317</v>
      </c>
      <c r="E70" s="27" t="s">
        <v>318</v>
      </c>
      <c r="F70" s="27" t="s">
        <v>57</v>
      </c>
      <c r="G70" s="27" t="s">
        <v>235</v>
      </c>
      <c r="H70" s="27" t="s">
        <v>319</v>
      </c>
      <c r="I70" s="72">
        <f>G70*0.25+H70*0.5</f>
        <v>69</v>
      </c>
      <c r="J70" s="28"/>
    </row>
    <row r="71" customHeight="1" spans="1:10">
      <c r="A71" s="28" t="s">
        <v>183</v>
      </c>
      <c r="B71" s="27" t="s">
        <v>320</v>
      </c>
      <c r="C71" s="27" t="s">
        <v>283</v>
      </c>
      <c r="D71" s="27" t="s">
        <v>321</v>
      </c>
      <c r="E71" s="27" t="s">
        <v>322</v>
      </c>
      <c r="F71" s="27" t="s">
        <v>323</v>
      </c>
      <c r="G71" s="27" t="s">
        <v>75</v>
      </c>
      <c r="H71" s="27" t="s">
        <v>59</v>
      </c>
      <c r="I71" s="72">
        <f>G71*0.25+H71*0.5</f>
        <v>58.665</v>
      </c>
      <c r="J71" s="28"/>
    </row>
    <row r="72" customHeight="1" spans="1:10">
      <c r="A72" s="28" t="s">
        <v>227</v>
      </c>
      <c r="B72" s="27" t="s">
        <v>324</v>
      </c>
      <c r="C72" s="27" t="s">
        <v>283</v>
      </c>
      <c r="D72" s="27" t="s">
        <v>325</v>
      </c>
      <c r="E72" s="27" t="s">
        <v>110</v>
      </c>
      <c r="F72" s="27" t="s">
        <v>326</v>
      </c>
      <c r="G72" s="27" t="s">
        <v>327</v>
      </c>
      <c r="H72" s="27" t="s">
        <v>328</v>
      </c>
      <c r="I72" s="72">
        <f>G72*0.25+H72*0.5</f>
        <v>65.165</v>
      </c>
      <c r="J72" s="28"/>
    </row>
    <row r="73" customHeight="1" spans="1:10">
      <c r="A73" s="28" t="s">
        <v>231</v>
      </c>
      <c r="B73" s="27" t="s">
        <v>329</v>
      </c>
      <c r="C73" s="27" t="s">
        <v>283</v>
      </c>
      <c r="D73" s="27" t="s">
        <v>330</v>
      </c>
      <c r="E73" s="27" t="s">
        <v>268</v>
      </c>
      <c r="F73" s="27" t="s">
        <v>301</v>
      </c>
      <c r="G73" s="27" t="s">
        <v>331</v>
      </c>
      <c r="H73" s="27" t="s">
        <v>96</v>
      </c>
      <c r="I73" s="72">
        <f>G73*0.25+H73*0.5</f>
        <v>68.04</v>
      </c>
      <c r="J73" s="28"/>
    </row>
    <row r="74" customHeight="1" spans="1:10">
      <c r="A74" s="28" t="s">
        <v>237</v>
      </c>
      <c r="B74" s="27" t="s">
        <v>332</v>
      </c>
      <c r="C74" s="27" t="s">
        <v>283</v>
      </c>
      <c r="D74" s="27" t="s">
        <v>333</v>
      </c>
      <c r="E74" s="27" t="s">
        <v>44</v>
      </c>
      <c r="F74" s="27" t="s">
        <v>211</v>
      </c>
      <c r="G74" s="27" t="s">
        <v>334</v>
      </c>
      <c r="H74" s="27" t="s">
        <v>335</v>
      </c>
      <c r="I74" s="72">
        <f>G74*0.25+H74*0.5</f>
        <v>66.835</v>
      </c>
      <c r="J74" s="28"/>
    </row>
    <row r="75" customHeight="1" spans="1:10">
      <c r="A75" s="28" t="s">
        <v>243</v>
      </c>
      <c r="B75" s="27" t="s">
        <v>336</v>
      </c>
      <c r="C75" s="27" t="s">
        <v>283</v>
      </c>
      <c r="D75" s="27" t="s">
        <v>337</v>
      </c>
      <c r="E75" s="27" t="s">
        <v>268</v>
      </c>
      <c r="F75" s="27" t="s">
        <v>338</v>
      </c>
      <c r="G75" s="27" t="s">
        <v>339</v>
      </c>
      <c r="H75" s="27" t="s">
        <v>340</v>
      </c>
      <c r="I75" s="72">
        <f>G75*0.25+H75*0.5</f>
        <v>64.75</v>
      </c>
      <c r="J75" s="28"/>
    </row>
    <row r="76" customHeight="1" spans="1:10">
      <c r="A76" s="28" t="s">
        <v>246</v>
      </c>
      <c r="B76" s="27" t="s">
        <v>341</v>
      </c>
      <c r="C76" s="27" t="s">
        <v>283</v>
      </c>
      <c r="D76" s="27" t="s">
        <v>342</v>
      </c>
      <c r="E76" s="27" t="s">
        <v>181</v>
      </c>
      <c r="F76" s="27" t="s">
        <v>343</v>
      </c>
      <c r="G76" s="27" t="s">
        <v>220</v>
      </c>
      <c r="H76" s="27" t="s">
        <v>290</v>
      </c>
      <c r="I76" s="72">
        <f>G76*0.25+H76*0.5</f>
        <v>66.46</v>
      </c>
      <c r="J76" s="28"/>
    </row>
    <row r="77" customHeight="1" spans="1:10">
      <c r="A77" s="28" t="s">
        <v>12</v>
      </c>
      <c r="B77" s="27" t="s">
        <v>344</v>
      </c>
      <c r="C77" s="27" t="s">
        <v>345</v>
      </c>
      <c r="D77" s="27" t="s">
        <v>346</v>
      </c>
      <c r="E77" s="27" t="s">
        <v>347</v>
      </c>
      <c r="F77" s="27" t="s">
        <v>100</v>
      </c>
      <c r="G77" s="27" t="s">
        <v>348</v>
      </c>
      <c r="H77" s="27" t="s">
        <v>59</v>
      </c>
      <c r="I77" s="72">
        <f t="shared" ref="I77:I86" si="5">G77/4+H77/2</f>
        <v>77.915</v>
      </c>
      <c r="J77" s="28"/>
    </row>
    <row r="78" customHeight="1" spans="1:10">
      <c r="A78" s="28" t="s">
        <v>20</v>
      </c>
      <c r="B78" s="27" t="s">
        <v>349</v>
      </c>
      <c r="C78" s="27" t="s">
        <v>345</v>
      </c>
      <c r="D78" s="27" t="s">
        <v>350</v>
      </c>
      <c r="E78" s="27" t="s">
        <v>44</v>
      </c>
      <c r="F78" s="27" t="s">
        <v>102</v>
      </c>
      <c r="G78" s="27" t="s">
        <v>351</v>
      </c>
      <c r="H78" s="27" t="s">
        <v>298</v>
      </c>
      <c r="I78" s="72">
        <f>G78/4+H78/2</f>
        <v>74.71</v>
      </c>
      <c r="J78" s="28"/>
    </row>
    <row r="79" customHeight="1" spans="1:10">
      <c r="A79" s="28" t="s">
        <v>27</v>
      </c>
      <c r="B79" s="27" t="s">
        <v>352</v>
      </c>
      <c r="C79" s="27" t="s">
        <v>345</v>
      </c>
      <c r="D79" s="27" t="s">
        <v>353</v>
      </c>
      <c r="E79" s="27" t="s">
        <v>115</v>
      </c>
      <c r="F79" s="27" t="s">
        <v>52</v>
      </c>
      <c r="G79" s="27" t="s">
        <v>354</v>
      </c>
      <c r="H79" s="27" t="s">
        <v>77</v>
      </c>
      <c r="I79" s="72">
        <f>G79/4+H79/2</f>
        <v>75.04</v>
      </c>
      <c r="J79" s="28"/>
    </row>
    <row r="80" customHeight="1" spans="1:10">
      <c r="A80" s="28" t="s">
        <v>34</v>
      </c>
      <c r="B80" s="27" t="s">
        <v>355</v>
      </c>
      <c r="C80" s="27" t="s">
        <v>345</v>
      </c>
      <c r="D80" s="27" t="s">
        <v>356</v>
      </c>
      <c r="E80" s="27" t="s">
        <v>219</v>
      </c>
      <c r="F80" s="27" t="s">
        <v>347</v>
      </c>
      <c r="G80" s="27" t="s">
        <v>250</v>
      </c>
      <c r="H80" s="27" t="s">
        <v>153</v>
      </c>
      <c r="I80" s="72">
        <f>G80/4+H80/2</f>
        <v>73.915</v>
      </c>
      <c r="J80" s="28"/>
    </row>
    <row r="81" customHeight="1" spans="1:10">
      <c r="A81" s="28" t="s">
        <v>40</v>
      </c>
      <c r="B81" s="27" t="s">
        <v>357</v>
      </c>
      <c r="C81" s="27" t="s">
        <v>345</v>
      </c>
      <c r="D81" s="27" t="s">
        <v>358</v>
      </c>
      <c r="E81" s="27" t="s">
        <v>80</v>
      </c>
      <c r="F81" s="27" t="s">
        <v>70</v>
      </c>
      <c r="G81" s="27" t="s">
        <v>359</v>
      </c>
      <c r="H81" s="27" t="s">
        <v>96</v>
      </c>
      <c r="I81" s="72">
        <f>G81/4+H81/2</f>
        <v>71.665</v>
      </c>
      <c r="J81" s="28"/>
    </row>
    <row r="82" customHeight="1" spans="1:10">
      <c r="A82" s="28" t="s">
        <v>47</v>
      </c>
      <c r="B82" s="27" t="s">
        <v>360</v>
      </c>
      <c r="C82" s="27" t="s">
        <v>345</v>
      </c>
      <c r="D82" s="27" t="s">
        <v>361</v>
      </c>
      <c r="E82" s="27" t="s">
        <v>347</v>
      </c>
      <c r="F82" s="27" t="s">
        <v>100</v>
      </c>
      <c r="G82" s="27" t="s">
        <v>348</v>
      </c>
      <c r="H82" s="27" t="s">
        <v>158</v>
      </c>
      <c r="I82" s="72">
        <f>G82/4+H82/2</f>
        <v>79.915</v>
      </c>
      <c r="J82" s="28"/>
    </row>
    <row r="83" customHeight="1" spans="1:10">
      <c r="A83" s="28" t="s">
        <v>53</v>
      </c>
      <c r="B83" s="27" t="s">
        <v>362</v>
      </c>
      <c r="C83" s="27" t="s">
        <v>345</v>
      </c>
      <c r="D83" s="27" t="s">
        <v>363</v>
      </c>
      <c r="E83" s="27" t="s">
        <v>31</v>
      </c>
      <c r="F83" s="27" t="s">
        <v>364</v>
      </c>
      <c r="G83" s="27" t="s">
        <v>18</v>
      </c>
      <c r="H83" s="27" t="s">
        <v>140</v>
      </c>
      <c r="I83" s="72">
        <f>G83/4+H83/2</f>
        <v>73.125</v>
      </c>
      <c r="J83" s="28"/>
    </row>
    <row r="84" customHeight="1" spans="1:10">
      <c r="A84" s="28" t="s">
        <v>60</v>
      </c>
      <c r="B84" s="27" t="s">
        <v>365</v>
      </c>
      <c r="C84" s="27" t="s">
        <v>345</v>
      </c>
      <c r="D84" s="27" t="s">
        <v>366</v>
      </c>
      <c r="E84" s="27" t="s">
        <v>70</v>
      </c>
      <c r="F84" s="27" t="s">
        <v>367</v>
      </c>
      <c r="G84" s="27" t="s">
        <v>368</v>
      </c>
      <c r="H84" s="27" t="s">
        <v>369</v>
      </c>
      <c r="I84" s="72">
        <f>G84/4+H84/2</f>
        <v>79.71</v>
      </c>
      <c r="J84" s="28"/>
    </row>
    <row r="85" customHeight="1" spans="1:10">
      <c r="A85" s="28" t="s">
        <v>172</v>
      </c>
      <c r="B85" s="27" t="s">
        <v>370</v>
      </c>
      <c r="C85" s="27" t="s">
        <v>345</v>
      </c>
      <c r="D85" s="27" t="s">
        <v>371</v>
      </c>
      <c r="E85" s="27" t="s">
        <v>175</v>
      </c>
      <c r="F85" s="27" t="s">
        <v>56</v>
      </c>
      <c r="G85" s="27" t="s">
        <v>250</v>
      </c>
      <c r="H85" s="27" t="s">
        <v>290</v>
      </c>
      <c r="I85" s="72">
        <f>G85/4+H85/2</f>
        <v>72.585</v>
      </c>
      <c r="J85" s="28"/>
    </row>
    <row r="86" customHeight="1" spans="1:10">
      <c r="A86" s="28" t="s">
        <v>178</v>
      </c>
      <c r="B86" s="27" t="s">
        <v>372</v>
      </c>
      <c r="C86" s="27" t="s">
        <v>345</v>
      </c>
      <c r="D86" s="27" t="s">
        <v>373</v>
      </c>
      <c r="E86" s="27" t="s">
        <v>64</v>
      </c>
      <c r="F86" s="27" t="s">
        <v>95</v>
      </c>
      <c r="G86" s="27" t="s">
        <v>25</v>
      </c>
      <c r="H86" s="27" t="s">
        <v>335</v>
      </c>
      <c r="I86" s="72">
        <f>G86/4+H86/2</f>
        <v>71.46</v>
      </c>
      <c r="J86" s="28"/>
    </row>
    <row r="87" customHeight="1" spans="1:10">
      <c r="A87" s="28" t="s">
        <v>183</v>
      </c>
      <c r="B87" s="27" t="s">
        <v>374</v>
      </c>
      <c r="C87" s="27" t="s">
        <v>345</v>
      </c>
      <c r="D87" s="27" t="s">
        <v>375</v>
      </c>
      <c r="E87" s="27" t="s">
        <v>106</v>
      </c>
      <c r="F87" s="27" t="s">
        <v>181</v>
      </c>
      <c r="G87" s="27" t="s">
        <v>38</v>
      </c>
      <c r="H87" s="27" t="s">
        <v>188</v>
      </c>
      <c r="I87" s="72"/>
      <c r="J87" s="73"/>
    </row>
    <row r="88" customHeight="1" spans="1:10">
      <c r="A88" s="28" t="s">
        <v>12</v>
      </c>
      <c r="B88" s="27" t="s">
        <v>376</v>
      </c>
      <c r="C88" s="27" t="s">
        <v>377</v>
      </c>
      <c r="D88" s="27" t="s">
        <v>378</v>
      </c>
      <c r="E88" s="27" t="s">
        <v>219</v>
      </c>
      <c r="F88" s="27" t="s">
        <v>318</v>
      </c>
      <c r="G88" s="27" t="s">
        <v>379</v>
      </c>
      <c r="H88" s="27" t="s">
        <v>275</v>
      </c>
      <c r="I88" s="72">
        <f t="shared" ref="I88:I107" si="6">G88/4+H88/2</f>
        <v>64.54</v>
      </c>
      <c r="J88" s="28"/>
    </row>
    <row r="89" customHeight="1" spans="1:10">
      <c r="A89" s="28" t="s">
        <v>20</v>
      </c>
      <c r="B89" s="66" t="s">
        <v>380</v>
      </c>
      <c r="C89" s="66" t="s">
        <v>377</v>
      </c>
      <c r="D89" s="67" t="s">
        <v>381</v>
      </c>
      <c r="E89" s="66">
        <v>52</v>
      </c>
      <c r="F89" s="66">
        <v>48</v>
      </c>
      <c r="G89" s="66">
        <v>100</v>
      </c>
      <c r="H89" s="27" t="s">
        <v>382</v>
      </c>
      <c r="I89" s="72">
        <f>G89/4+H89/2</f>
        <v>58.335</v>
      </c>
      <c r="J89" s="28"/>
    </row>
    <row r="90" customHeight="1" spans="1:10">
      <c r="A90" s="28" t="s">
        <v>27</v>
      </c>
      <c r="B90" s="27" t="s">
        <v>383</v>
      </c>
      <c r="C90" s="27" t="s">
        <v>377</v>
      </c>
      <c r="D90" s="27" t="s">
        <v>384</v>
      </c>
      <c r="E90" s="27" t="s">
        <v>95</v>
      </c>
      <c r="F90" s="27" t="s">
        <v>143</v>
      </c>
      <c r="G90" s="27" t="s">
        <v>385</v>
      </c>
      <c r="H90" s="27" t="s">
        <v>102</v>
      </c>
      <c r="I90" s="72">
        <f>G90/4+H90/2</f>
        <v>74.375</v>
      </c>
      <c r="J90" s="28"/>
    </row>
    <row r="91" customHeight="1" spans="1:10">
      <c r="A91" s="28" t="s">
        <v>34</v>
      </c>
      <c r="B91" s="27" t="s">
        <v>386</v>
      </c>
      <c r="C91" s="27" t="s">
        <v>377</v>
      </c>
      <c r="D91" s="27" t="s">
        <v>387</v>
      </c>
      <c r="E91" s="27" t="s">
        <v>195</v>
      </c>
      <c r="F91" s="27" t="s">
        <v>388</v>
      </c>
      <c r="G91" s="27" t="s">
        <v>187</v>
      </c>
      <c r="H91" s="27" t="s">
        <v>133</v>
      </c>
      <c r="I91" s="72">
        <f>G91/4+H91/2</f>
        <v>65.125</v>
      </c>
      <c r="J91" s="28"/>
    </row>
    <row r="92" customHeight="1" spans="1:10">
      <c r="A92" s="28" t="s">
        <v>40</v>
      </c>
      <c r="B92" s="27" t="s">
        <v>389</v>
      </c>
      <c r="C92" s="27" t="s">
        <v>377</v>
      </c>
      <c r="D92" s="27" t="s">
        <v>390</v>
      </c>
      <c r="E92" s="27" t="s">
        <v>186</v>
      </c>
      <c r="F92" s="27" t="s">
        <v>212</v>
      </c>
      <c r="G92" s="27" t="s">
        <v>391</v>
      </c>
      <c r="H92" s="27" t="s">
        <v>112</v>
      </c>
      <c r="I92" s="72">
        <f>G92/4+H92/2</f>
        <v>63.915</v>
      </c>
      <c r="J92" s="28"/>
    </row>
    <row r="93" customHeight="1" spans="1:10">
      <c r="A93" s="28" t="s">
        <v>47</v>
      </c>
      <c r="B93" s="27" t="s">
        <v>392</v>
      </c>
      <c r="C93" s="27" t="s">
        <v>377</v>
      </c>
      <c r="D93" s="27" t="s">
        <v>393</v>
      </c>
      <c r="E93" s="27" t="s">
        <v>63</v>
      </c>
      <c r="F93" s="27" t="s">
        <v>240</v>
      </c>
      <c r="G93" s="27" t="s">
        <v>394</v>
      </c>
      <c r="H93" s="27" t="s">
        <v>395</v>
      </c>
      <c r="I93" s="72">
        <f>G93/4+H93/2</f>
        <v>70.665</v>
      </c>
      <c r="J93" s="28"/>
    </row>
    <row r="94" customHeight="1" spans="1:10">
      <c r="A94" s="28" t="s">
        <v>53</v>
      </c>
      <c r="B94" s="27" t="s">
        <v>396</v>
      </c>
      <c r="C94" s="27" t="s">
        <v>377</v>
      </c>
      <c r="D94" s="27" t="s">
        <v>397</v>
      </c>
      <c r="E94" s="27" t="s">
        <v>81</v>
      </c>
      <c r="F94" s="27" t="s">
        <v>219</v>
      </c>
      <c r="G94" s="27" t="s">
        <v>161</v>
      </c>
      <c r="H94" s="27" t="s">
        <v>124</v>
      </c>
      <c r="I94" s="72">
        <f>G94/4+H94/2</f>
        <v>72.375</v>
      </c>
      <c r="J94" s="28"/>
    </row>
    <row r="95" customHeight="1" spans="1:10">
      <c r="A95" s="28" t="s">
        <v>60</v>
      </c>
      <c r="B95" s="27" t="s">
        <v>398</v>
      </c>
      <c r="C95" s="27" t="s">
        <v>377</v>
      </c>
      <c r="D95" s="27" t="s">
        <v>399</v>
      </c>
      <c r="E95" s="27" t="s">
        <v>57</v>
      </c>
      <c r="F95" s="27" t="s">
        <v>211</v>
      </c>
      <c r="G95" s="27" t="s">
        <v>196</v>
      </c>
      <c r="H95" s="27" t="s">
        <v>158</v>
      </c>
      <c r="I95" s="72">
        <f>G95/4+H95/2</f>
        <v>71.165</v>
      </c>
      <c r="J95" s="28"/>
    </row>
    <row r="96" customHeight="1" spans="1:10">
      <c r="A96" s="28" t="s">
        <v>172</v>
      </c>
      <c r="B96" s="27" t="s">
        <v>400</v>
      </c>
      <c r="C96" s="27" t="s">
        <v>377</v>
      </c>
      <c r="D96" s="27" t="s">
        <v>401</v>
      </c>
      <c r="E96" s="27" t="s">
        <v>175</v>
      </c>
      <c r="F96" s="27" t="s">
        <v>219</v>
      </c>
      <c r="G96" s="27" t="s">
        <v>402</v>
      </c>
      <c r="H96" s="27" t="s">
        <v>395</v>
      </c>
      <c r="I96" s="72">
        <f>G96/4+H96/2</f>
        <v>68.29</v>
      </c>
      <c r="J96" s="28"/>
    </row>
    <row r="97" customHeight="1" spans="1:10">
      <c r="A97" s="28" t="s">
        <v>178</v>
      </c>
      <c r="B97" s="27" t="s">
        <v>403</v>
      </c>
      <c r="C97" s="27" t="s">
        <v>377</v>
      </c>
      <c r="D97" s="27" t="s">
        <v>404</v>
      </c>
      <c r="E97" s="27" t="s">
        <v>69</v>
      </c>
      <c r="F97" s="27" t="s">
        <v>219</v>
      </c>
      <c r="G97" s="27" t="s">
        <v>334</v>
      </c>
      <c r="H97" s="27" t="s">
        <v>153</v>
      </c>
      <c r="I97" s="72">
        <f>G97/4+H97/2</f>
        <v>68.665</v>
      </c>
      <c r="J97" s="28"/>
    </row>
    <row r="98" customHeight="1" spans="1:10">
      <c r="A98" s="28" t="s">
        <v>183</v>
      </c>
      <c r="B98" s="27" t="s">
        <v>405</v>
      </c>
      <c r="C98" s="27" t="s">
        <v>377</v>
      </c>
      <c r="D98" s="27" t="s">
        <v>406</v>
      </c>
      <c r="E98" s="27" t="s">
        <v>115</v>
      </c>
      <c r="F98" s="27" t="s">
        <v>285</v>
      </c>
      <c r="G98" s="27" t="s">
        <v>407</v>
      </c>
      <c r="H98" s="27" t="s">
        <v>75</v>
      </c>
      <c r="I98" s="72">
        <f>G98/4+H98/2</f>
        <v>61.125</v>
      </c>
      <c r="J98" s="28"/>
    </row>
    <row r="99" customHeight="1" spans="1:10">
      <c r="A99" s="28" t="s">
        <v>227</v>
      </c>
      <c r="B99" s="27" t="s">
        <v>408</v>
      </c>
      <c r="C99" s="27" t="s">
        <v>377</v>
      </c>
      <c r="D99" s="27" t="s">
        <v>409</v>
      </c>
      <c r="E99" s="27" t="s">
        <v>388</v>
      </c>
      <c r="F99" s="27" t="s">
        <v>211</v>
      </c>
      <c r="G99" s="27" t="s">
        <v>220</v>
      </c>
      <c r="H99" s="27" t="s">
        <v>176</v>
      </c>
      <c r="I99" s="72">
        <f>G99/4+H99/2</f>
        <v>65.125</v>
      </c>
      <c r="J99" s="28"/>
    </row>
    <row r="100" customHeight="1" spans="1:10">
      <c r="A100" s="28" t="s">
        <v>231</v>
      </c>
      <c r="B100" s="27" t="s">
        <v>410</v>
      </c>
      <c r="C100" s="27" t="s">
        <v>377</v>
      </c>
      <c r="D100" s="27" t="s">
        <v>411</v>
      </c>
      <c r="E100" s="27" t="s">
        <v>412</v>
      </c>
      <c r="F100" s="27" t="s">
        <v>57</v>
      </c>
      <c r="G100" s="27" t="s">
        <v>413</v>
      </c>
      <c r="H100" s="27" t="s">
        <v>102</v>
      </c>
      <c r="I100" s="72">
        <f>G100/4+H100/2</f>
        <v>69.875</v>
      </c>
      <c r="J100" s="28"/>
    </row>
    <row r="101" customHeight="1" spans="1:10">
      <c r="A101" s="28" t="s">
        <v>237</v>
      </c>
      <c r="B101" s="27" t="s">
        <v>414</v>
      </c>
      <c r="C101" s="27" t="s">
        <v>377</v>
      </c>
      <c r="D101" s="27" t="s">
        <v>415</v>
      </c>
      <c r="E101" s="27" t="s">
        <v>412</v>
      </c>
      <c r="F101" s="27" t="s">
        <v>31</v>
      </c>
      <c r="G101" s="27" t="s">
        <v>402</v>
      </c>
      <c r="H101" s="27" t="s">
        <v>416</v>
      </c>
      <c r="I101" s="72">
        <f>G101/4+H101/2</f>
        <v>72.96</v>
      </c>
      <c r="J101" s="28"/>
    </row>
    <row r="102" customHeight="1" spans="1:10">
      <c r="A102" s="28" t="s">
        <v>243</v>
      </c>
      <c r="B102" s="27" t="s">
        <v>417</v>
      </c>
      <c r="C102" s="27" t="s">
        <v>377</v>
      </c>
      <c r="D102" s="27" t="s">
        <v>418</v>
      </c>
      <c r="E102" s="27" t="s">
        <v>186</v>
      </c>
      <c r="F102" s="27" t="s">
        <v>219</v>
      </c>
      <c r="G102" s="27" t="s">
        <v>331</v>
      </c>
      <c r="H102" s="27" t="s">
        <v>419</v>
      </c>
      <c r="I102" s="72">
        <f>G102/4+H102/2</f>
        <v>64.21</v>
      </c>
      <c r="J102" s="28"/>
    </row>
    <row r="103" customHeight="1" spans="1:10">
      <c r="A103" s="28" t="s">
        <v>246</v>
      </c>
      <c r="B103" s="66" t="s">
        <v>420</v>
      </c>
      <c r="C103" s="66" t="s">
        <v>377</v>
      </c>
      <c r="D103" s="67" t="s">
        <v>421</v>
      </c>
      <c r="E103" s="66">
        <v>45</v>
      </c>
      <c r="F103" s="66">
        <v>55</v>
      </c>
      <c r="G103" s="66">
        <v>100</v>
      </c>
      <c r="H103" s="27" t="s">
        <v>422</v>
      </c>
      <c r="I103" s="72">
        <f>G103/4+H103/2</f>
        <v>60.835</v>
      </c>
      <c r="J103" s="28"/>
    </row>
    <row r="104" customHeight="1" spans="1:10">
      <c r="A104" s="28" t="s">
        <v>251</v>
      </c>
      <c r="B104" s="27" t="s">
        <v>423</v>
      </c>
      <c r="C104" s="27" t="s">
        <v>377</v>
      </c>
      <c r="D104" s="27" t="s">
        <v>424</v>
      </c>
      <c r="E104" s="27" t="s">
        <v>115</v>
      </c>
      <c r="F104" s="27" t="s">
        <v>64</v>
      </c>
      <c r="G104" s="27" t="s">
        <v>425</v>
      </c>
      <c r="H104" s="27" t="s">
        <v>328</v>
      </c>
      <c r="I104" s="72">
        <f>G104/4+H104/2</f>
        <v>70.54</v>
      </c>
      <c r="J104" s="28"/>
    </row>
    <row r="105" customHeight="1" spans="1:10">
      <c r="A105" s="28" t="s">
        <v>256</v>
      </c>
      <c r="B105" s="27" t="s">
        <v>426</v>
      </c>
      <c r="C105" s="27" t="s">
        <v>377</v>
      </c>
      <c r="D105" s="27" t="s">
        <v>427</v>
      </c>
      <c r="E105" s="27" t="s">
        <v>259</v>
      </c>
      <c r="F105" s="27" t="s">
        <v>212</v>
      </c>
      <c r="G105" s="27" t="s">
        <v>58</v>
      </c>
      <c r="H105" s="27" t="s">
        <v>176</v>
      </c>
      <c r="I105" s="72">
        <f>G105/4+H105/2</f>
        <v>71</v>
      </c>
      <c r="J105" s="28"/>
    </row>
    <row r="106" customHeight="1" spans="1:10">
      <c r="A106" s="28" t="s">
        <v>428</v>
      </c>
      <c r="B106" s="27" t="s">
        <v>429</v>
      </c>
      <c r="C106" s="27" t="s">
        <v>377</v>
      </c>
      <c r="D106" s="27" t="s">
        <v>430</v>
      </c>
      <c r="E106" s="27" t="s">
        <v>388</v>
      </c>
      <c r="F106" s="27" t="s">
        <v>240</v>
      </c>
      <c r="G106" s="27" t="s">
        <v>431</v>
      </c>
      <c r="H106" s="27" t="s">
        <v>236</v>
      </c>
      <c r="I106" s="72">
        <f>G106/4+H106/2</f>
        <v>65.585</v>
      </c>
      <c r="J106" s="28"/>
    </row>
    <row r="107" customHeight="1" spans="1:10">
      <c r="A107" s="28" t="s">
        <v>432</v>
      </c>
      <c r="B107" s="27" t="s">
        <v>433</v>
      </c>
      <c r="C107" s="27" t="s">
        <v>377</v>
      </c>
      <c r="D107" s="27" t="s">
        <v>434</v>
      </c>
      <c r="E107" s="27" t="s">
        <v>138</v>
      </c>
      <c r="F107" s="27" t="s">
        <v>138</v>
      </c>
      <c r="G107" s="27" t="s">
        <v>87</v>
      </c>
      <c r="H107" s="27" t="s">
        <v>236</v>
      </c>
      <c r="I107" s="72">
        <f>G107/4+H107/2</f>
        <v>64.835</v>
      </c>
      <c r="J107" s="28"/>
    </row>
    <row r="108" customHeight="1" spans="1:10">
      <c r="A108" s="28" t="s">
        <v>12</v>
      </c>
      <c r="B108" s="27" t="s">
        <v>435</v>
      </c>
      <c r="C108" s="27" t="s">
        <v>436</v>
      </c>
      <c r="D108" s="27" t="s">
        <v>437</v>
      </c>
      <c r="E108" s="27" t="s">
        <v>388</v>
      </c>
      <c r="F108" s="27" t="s">
        <v>438</v>
      </c>
      <c r="G108" s="27" t="s">
        <v>312</v>
      </c>
      <c r="H108" s="27" t="s">
        <v>162</v>
      </c>
      <c r="I108" s="72">
        <f>G108*0.25+H108*0.5</f>
        <v>62.625</v>
      </c>
      <c r="J108" s="28"/>
    </row>
    <row r="109" customHeight="1" spans="1:10">
      <c r="A109" s="28" t="s">
        <v>20</v>
      </c>
      <c r="B109" s="27" t="s">
        <v>439</v>
      </c>
      <c r="C109" s="27" t="s">
        <v>436</v>
      </c>
      <c r="D109" s="27" t="s">
        <v>440</v>
      </c>
      <c r="E109" s="27" t="s">
        <v>207</v>
      </c>
      <c r="F109" s="27" t="s">
        <v>143</v>
      </c>
      <c r="G109" s="27" t="s">
        <v>425</v>
      </c>
      <c r="H109" s="27" t="s">
        <v>72</v>
      </c>
      <c r="I109" s="72">
        <f>G109*0.25+H109*0.5</f>
        <v>67.04</v>
      </c>
      <c r="J109" s="28"/>
    </row>
    <row r="110" customHeight="1" spans="1:10">
      <c r="A110" s="28" t="s">
        <v>12</v>
      </c>
      <c r="B110" s="27" t="s">
        <v>441</v>
      </c>
      <c r="C110" s="27" t="s">
        <v>442</v>
      </c>
      <c r="D110" s="27" t="s">
        <v>443</v>
      </c>
      <c r="E110" s="27" t="s">
        <v>218</v>
      </c>
      <c r="F110" s="27" t="s">
        <v>137</v>
      </c>
      <c r="G110" s="27" t="s">
        <v>444</v>
      </c>
      <c r="H110" s="27" t="s">
        <v>445</v>
      </c>
      <c r="I110" s="72">
        <f t="shared" ref="I110:I121" si="7">G110/4+H110/2</f>
        <v>58.46</v>
      </c>
      <c r="J110" s="28"/>
    </row>
    <row r="111" customHeight="1" spans="1:10">
      <c r="A111" s="28" t="s">
        <v>20</v>
      </c>
      <c r="B111" s="27" t="s">
        <v>446</v>
      </c>
      <c r="C111" s="27" t="s">
        <v>442</v>
      </c>
      <c r="D111" s="27" t="s">
        <v>447</v>
      </c>
      <c r="E111" s="27" t="s">
        <v>268</v>
      </c>
      <c r="F111" s="27" t="s">
        <v>99</v>
      </c>
      <c r="G111" s="27" t="s">
        <v>87</v>
      </c>
      <c r="H111" s="27" t="s">
        <v>52</v>
      </c>
      <c r="I111" s="72">
        <f>G111/4+H111/2</f>
        <v>68</v>
      </c>
      <c r="J111" s="28"/>
    </row>
    <row r="112" customHeight="1" spans="1:10">
      <c r="A112" s="28" t="s">
        <v>27</v>
      </c>
      <c r="B112" s="27" t="s">
        <v>448</v>
      </c>
      <c r="C112" s="27" t="s">
        <v>442</v>
      </c>
      <c r="D112" s="27" t="s">
        <v>449</v>
      </c>
      <c r="E112" s="27" t="s">
        <v>115</v>
      </c>
      <c r="F112" s="27" t="s">
        <v>207</v>
      </c>
      <c r="G112" s="27" t="s">
        <v>450</v>
      </c>
      <c r="H112" s="27" t="s">
        <v>275</v>
      </c>
      <c r="I112" s="72">
        <f>G112/4+H112/2</f>
        <v>62.665</v>
      </c>
      <c r="J112" s="28"/>
    </row>
    <row r="113" customHeight="1" spans="1:10">
      <c r="A113" s="28" t="s">
        <v>34</v>
      </c>
      <c r="B113" s="27" t="s">
        <v>451</v>
      </c>
      <c r="C113" s="27" t="s">
        <v>442</v>
      </c>
      <c r="D113" s="27" t="s">
        <v>452</v>
      </c>
      <c r="E113" s="27" t="s">
        <v>123</v>
      </c>
      <c r="F113" s="27" t="s">
        <v>86</v>
      </c>
      <c r="G113" s="27" t="s">
        <v>303</v>
      </c>
      <c r="H113" s="27" t="s">
        <v>124</v>
      </c>
      <c r="I113" s="72">
        <f>G113/4+H113/2</f>
        <v>64.25</v>
      </c>
      <c r="J113" s="28"/>
    </row>
    <row r="114" customHeight="1" spans="1:10">
      <c r="A114" s="28" t="s">
        <v>40</v>
      </c>
      <c r="B114" s="27" t="s">
        <v>453</v>
      </c>
      <c r="C114" s="27" t="s">
        <v>442</v>
      </c>
      <c r="D114" s="27" t="s">
        <v>454</v>
      </c>
      <c r="E114" s="27" t="s">
        <v>86</v>
      </c>
      <c r="F114" s="27" t="s">
        <v>99</v>
      </c>
      <c r="G114" s="27" t="s">
        <v>455</v>
      </c>
      <c r="H114" s="27" t="s">
        <v>30</v>
      </c>
      <c r="I114" s="72">
        <f>G114/4+H114/2</f>
        <v>57.75</v>
      </c>
      <c r="J114" s="28"/>
    </row>
    <row r="115" customHeight="1" spans="1:10">
      <c r="A115" s="28" t="s">
        <v>47</v>
      </c>
      <c r="B115" s="27" t="s">
        <v>456</v>
      </c>
      <c r="C115" s="27" t="s">
        <v>442</v>
      </c>
      <c r="D115" s="27" t="s">
        <v>457</v>
      </c>
      <c r="E115" s="27" t="s">
        <v>137</v>
      </c>
      <c r="F115" s="27" t="s">
        <v>230</v>
      </c>
      <c r="G115" s="27" t="s">
        <v>327</v>
      </c>
      <c r="H115" s="27" t="s">
        <v>458</v>
      </c>
      <c r="I115" s="72">
        <f>G115/4+H115/2</f>
        <v>62.915</v>
      </c>
      <c r="J115" s="28"/>
    </row>
    <row r="116" customHeight="1" spans="1:10">
      <c r="A116" s="28" t="s">
        <v>53</v>
      </c>
      <c r="B116" s="27" t="s">
        <v>459</v>
      </c>
      <c r="C116" s="27" t="s">
        <v>442</v>
      </c>
      <c r="D116" s="27" t="s">
        <v>460</v>
      </c>
      <c r="E116" s="27" t="s">
        <v>211</v>
      </c>
      <c r="F116" s="27" t="s">
        <v>326</v>
      </c>
      <c r="G116" s="27" t="s">
        <v>461</v>
      </c>
      <c r="H116" s="27" t="s">
        <v>59</v>
      </c>
      <c r="I116" s="72">
        <f>G116/4+H116/2</f>
        <v>65.04</v>
      </c>
      <c r="J116" s="28"/>
    </row>
    <row r="117" customHeight="1" spans="1:10">
      <c r="A117" s="28" t="s">
        <v>60</v>
      </c>
      <c r="B117" s="27" t="s">
        <v>462</v>
      </c>
      <c r="C117" s="27" t="s">
        <v>442</v>
      </c>
      <c r="D117" s="27" t="s">
        <v>463</v>
      </c>
      <c r="E117" s="27" t="s">
        <v>207</v>
      </c>
      <c r="F117" s="27" t="s">
        <v>123</v>
      </c>
      <c r="G117" s="27" t="s">
        <v>464</v>
      </c>
      <c r="H117" s="27" t="s">
        <v>465</v>
      </c>
      <c r="I117" s="72">
        <f>G117/4+H117/2</f>
        <v>62.585</v>
      </c>
      <c r="J117" s="28"/>
    </row>
    <row r="118" customHeight="1" spans="1:10">
      <c r="A118" s="28" t="s">
        <v>172</v>
      </c>
      <c r="B118" s="27" t="s">
        <v>466</v>
      </c>
      <c r="C118" s="27" t="s">
        <v>442</v>
      </c>
      <c r="D118" s="27" t="s">
        <v>467</v>
      </c>
      <c r="E118" s="27" t="s">
        <v>219</v>
      </c>
      <c r="F118" s="27" t="s">
        <v>99</v>
      </c>
      <c r="G118" s="27" t="s">
        <v>468</v>
      </c>
      <c r="H118" s="27" t="s">
        <v>335</v>
      </c>
      <c r="I118" s="72">
        <f>G118/4+H118/2</f>
        <v>64.96</v>
      </c>
      <c r="J118" s="28"/>
    </row>
    <row r="119" customHeight="1" spans="1:10">
      <c r="A119" s="28" t="s">
        <v>178</v>
      </c>
      <c r="B119" s="27" t="s">
        <v>469</v>
      </c>
      <c r="C119" s="27" t="s">
        <v>442</v>
      </c>
      <c r="D119" s="27" t="s">
        <v>470</v>
      </c>
      <c r="E119" s="27" t="s">
        <v>388</v>
      </c>
      <c r="F119" s="27" t="s">
        <v>99</v>
      </c>
      <c r="G119" s="27" t="s">
        <v>471</v>
      </c>
      <c r="H119" s="27" t="s">
        <v>112</v>
      </c>
      <c r="I119" s="72">
        <f>G119/4+H119/2</f>
        <v>62.29</v>
      </c>
      <c r="J119" s="28"/>
    </row>
    <row r="120" customHeight="1" spans="1:10">
      <c r="A120" s="28" t="s">
        <v>183</v>
      </c>
      <c r="B120" s="27" t="s">
        <v>472</v>
      </c>
      <c r="C120" s="27" t="s">
        <v>442</v>
      </c>
      <c r="D120" s="27" t="s">
        <v>473</v>
      </c>
      <c r="E120" s="27" t="s">
        <v>218</v>
      </c>
      <c r="F120" s="27" t="s">
        <v>474</v>
      </c>
      <c r="G120" s="27" t="s">
        <v>455</v>
      </c>
      <c r="H120" s="27" t="s">
        <v>419</v>
      </c>
      <c r="I120" s="72">
        <f>G120/4+H120/2</f>
        <v>61.585</v>
      </c>
      <c r="J120" s="28"/>
    </row>
    <row r="121" customHeight="1" spans="1:10">
      <c r="A121" s="28" t="s">
        <v>227</v>
      </c>
      <c r="B121" s="27" t="s">
        <v>475</v>
      </c>
      <c r="C121" s="27" t="s">
        <v>442</v>
      </c>
      <c r="D121" s="27" t="s">
        <v>476</v>
      </c>
      <c r="E121" s="27" t="s">
        <v>175</v>
      </c>
      <c r="F121" s="27" t="s">
        <v>218</v>
      </c>
      <c r="G121" s="27" t="s">
        <v>235</v>
      </c>
      <c r="H121" s="27" t="s">
        <v>107</v>
      </c>
      <c r="I121" s="72">
        <f>G121/4+H121/2</f>
        <v>65.915</v>
      </c>
      <c r="J121" s="28"/>
    </row>
    <row r="122" customHeight="1" spans="1:10">
      <c r="A122" s="28">
        <v>1</v>
      </c>
      <c r="B122" s="27" t="s">
        <v>477</v>
      </c>
      <c r="C122" s="27" t="s">
        <v>478</v>
      </c>
      <c r="D122" s="27" t="s">
        <v>479</v>
      </c>
      <c r="E122" s="27" t="s">
        <v>289</v>
      </c>
      <c r="F122" s="27" t="s">
        <v>57</v>
      </c>
      <c r="G122" s="27" t="s">
        <v>45</v>
      </c>
      <c r="H122" s="27" t="s">
        <v>208</v>
      </c>
      <c r="I122" s="72">
        <f t="shared" ref="I122:I185" si="8">G122*0.25+H122*0.5</f>
        <v>71.835</v>
      </c>
      <c r="J122" s="28"/>
    </row>
    <row r="123" customHeight="1" spans="1:10">
      <c r="A123" s="28">
        <v>2</v>
      </c>
      <c r="B123" s="27" t="s">
        <v>480</v>
      </c>
      <c r="C123" s="27" t="s">
        <v>478</v>
      </c>
      <c r="D123" s="27" t="s">
        <v>481</v>
      </c>
      <c r="E123" s="27" t="s">
        <v>169</v>
      </c>
      <c r="F123" s="27" t="s">
        <v>95</v>
      </c>
      <c r="G123" s="27" t="s">
        <v>482</v>
      </c>
      <c r="H123" s="27" t="s">
        <v>171</v>
      </c>
      <c r="I123" s="72">
        <f>G123*0.25+H123*0.5</f>
        <v>78.585</v>
      </c>
      <c r="J123" s="28"/>
    </row>
    <row r="124" customHeight="1" spans="1:10">
      <c r="A124" s="28">
        <v>3</v>
      </c>
      <c r="B124" s="27" t="s">
        <v>483</v>
      </c>
      <c r="C124" s="27" t="s">
        <v>478</v>
      </c>
      <c r="D124" s="27" t="s">
        <v>484</v>
      </c>
      <c r="E124" s="27" t="s">
        <v>412</v>
      </c>
      <c r="F124" s="27" t="s">
        <v>268</v>
      </c>
      <c r="G124" s="27" t="s">
        <v>485</v>
      </c>
      <c r="H124" s="27" t="s">
        <v>486</v>
      </c>
      <c r="I124" s="72">
        <f>G124*0.25+H124*0.5</f>
        <v>71.21</v>
      </c>
      <c r="J124" s="28"/>
    </row>
    <row r="125" customHeight="1" spans="1:10">
      <c r="A125" s="28">
        <v>4</v>
      </c>
      <c r="B125" s="27" t="s">
        <v>487</v>
      </c>
      <c r="C125" s="27" t="s">
        <v>478</v>
      </c>
      <c r="D125" s="27" t="s">
        <v>488</v>
      </c>
      <c r="E125" s="27" t="s">
        <v>364</v>
      </c>
      <c r="F125" s="27" t="s">
        <v>118</v>
      </c>
      <c r="G125" s="27" t="s">
        <v>489</v>
      </c>
      <c r="H125" s="27" t="s">
        <v>176</v>
      </c>
      <c r="I125" s="72">
        <f>G125*0.25+H125*0.5</f>
        <v>70.75</v>
      </c>
      <c r="J125" s="28"/>
    </row>
    <row r="126" customHeight="1" spans="1:10">
      <c r="A126" s="28">
        <v>5</v>
      </c>
      <c r="B126" s="27" t="s">
        <v>490</v>
      </c>
      <c r="C126" s="27" t="s">
        <v>478</v>
      </c>
      <c r="D126" s="27" t="s">
        <v>491</v>
      </c>
      <c r="E126" s="27" t="s">
        <v>259</v>
      </c>
      <c r="F126" s="27" t="s">
        <v>43</v>
      </c>
      <c r="G126" s="27" t="s">
        <v>492</v>
      </c>
      <c r="H126" s="27" t="s">
        <v>52</v>
      </c>
      <c r="I126" s="72">
        <f>G126*0.25+H126*0.5</f>
        <v>76.75</v>
      </c>
      <c r="J126" s="28"/>
    </row>
    <row r="127" customHeight="1" spans="1:10">
      <c r="A127" s="28">
        <v>6</v>
      </c>
      <c r="B127" s="27" t="s">
        <v>493</v>
      </c>
      <c r="C127" s="27" t="s">
        <v>478</v>
      </c>
      <c r="D127" s="27" t="s">
        <v>494</v>
      </c>
      <c r="E127" s="27" t="s">
        <v>127</v>
      </c>
      <c r="F127" s="27" t="s">
        <v>23</v>
      </c>
      <c r="G127" s="27" t="s">
        <v>32</v>
      </c>
      <c r="H127" s="27" t="s">
        <v>242</v>
      </c>
      <c r="I127" s="72">
        <f>G127*0.25+H127*0.5</f>
        <v>73.96</v>
      </c>
      <c r="J127" s="28"/>
    </row>
    <row r="128" customHeight="1" spans="1:10">
      <c r="A128" s="28">
        <v>7</v>
      </c>
      <c r="B128" s="27" t="s">
        <v>495</v>
      </c>
      <c r="C128" s="27" t="s">
        <v>478</v>
      </c>
      <c r="D128" s="27" t="s">
        <v>496</v>
      </c>
      <c r="E128" s="27" t="s">
        <v>165</v>
      </c>
      <c r="F128" s="27" t="s">
        <v>249</v>
      </c>
      <c r="G128" s="27" t="s">
        <v>241</v>
      </c>
      <c r="H128" s="27" t="s">
        <v>162</v>
      </c>
      <c r="I128" s="72">
        <f>G128*0.25+H128*0.5</f>
        <v>72.125</v>
      </c>
      <c r="J128" s="28"/>
    </row>
    <row r="129" customHeight="1" spans="1:10">
      <c r="A129" s="28">
        <v>8</v>
      </c>
      <c r="B129" s="27" t="s">
        <v>497</v>
      </c>
      <c r="C129" s="27" t="s">
        <v>478</v>
      </c>
      <c r="D129" s="27" t="s">
        <v>498</v>
      </c>
      <c r="E129" s="27" t="s">
        <v>94</v>
      </c>
      <c r="F129" s="27" t="s">
        <v>118</v>
      </c>
      <c r="G129" s="27" t="s">
        <v>499</v>
      </c>
      <c r="H129" s="27" t="s">
        <v>96</v>
      </c>
      <c r="I129" s="72">
        <f>G129*0.25+H129*0.5</f>
        <v>72.165</v>
      </c>
      <c r="J129" s="28"/>
    </row>
    <row r="130" customHeight="1" spans="1:10">
      <c r="A130" s="28">
        <v>9</v>
      </c>
      <c r="B130" s="27" t="s">
        <v>500</v>
      </c>
      <c r="C130" s="27" t="s">
        <v>478</v>
      </c>
      <c r="D130" s="27" t="s">
        <v>501</v>
      </c>
      <c r="E130" s="27" t="s">
        <v>64</v>
      </c>
      <c r="F130" s="27" t="s">
        <v>64</v>
      </c>
      <c r="G130" s="27" t="s">
        <v>152</v>
      </c>
      <c r="H130" s="27" t="s">
        <v>107</v>
      </c>
      <c r="I130" s="72">
        <f>G130*0.25+H130*0.5</f>
        <v>67.665</v>
      </c>
      <c r="J130" s="28"/>
    </row>
    <row r="131" customHeight="1" spans="1:10">
      <c r="A131" s="28">
        <v>10</v>
      </c>
      <c r="B131" s="27" t="s">
        <v>502</v>
      </c>
      <c r="C131" s="27" t="s">
        <v>478</v>
      </c>
      <c r="D131" s="27" t="s">
        <v>503</v>
      </c>
      <c r="E131" s="27" t="s">
        <v>367</v>
      </c>
      <c r="F131" s="27" t="s">
        <v>165</v>
      </c>
      <c r="G131" s="27" t="s">
        <v>504</v>
      </c>
      <c r="H131" s="27" t="s">
        <v>297</v>
      </c>
      <c r="I131" s="72">
        <f>G131*0.25+H131*0.5</f>
        <v>77.625</v>
      </c>
      <c r="J131" s="28"/>
    </row>
    <row r="132" customHeight="1" spans="1:10">
      <c r="A132" s="28">
        <v>11</v>
      </c>
      <c r="B132" s="27" t="s">
        <v>505</v>
      </c>
      <c r="C132" s="27" t="s">
        <v>478</v>
      </c>
      <c r="D132" s="27" t="s">
        <v>506</v>
      </c>
      <c r="E132" s="27" t="s">
        <v>17</v>
      </c>
      <c r="F132" s="27" t="s">
        <v>268</v>
      </c>
      <c r="G132" s="27" t="s">
        <v>161</v>
      </c>
      <c r="H132" s="27" t="s">
        <v>33</v>
      </c>
      <c r="I132" s="72">
        <f>G132*0.25+H132*0.5</f>
        <v>73.21</v>
      </c>
      <c r="J132" s="28"/>
    </row>
    <row r="133" customHeight="1" spans="1:10">
      <c r="A133" s="28">
        <v>12</v>
      </c>
      <c r="B133" s="27" t="s">
        <v>507</v>
      </c>
      <c r="C133" s="27" t="s">
        <v>478</v>
      </c>
      <c r="D133" s="27" t="s">
        <v>508</v>
      </c>
      <c r="E133" s="27" t="s">
        <v>249</v>
      </c>
      <c r="F133" s="27" t="s">
        <v>17</v>
      </c>
      <c r="G133" s="27" t="s">
        <v>119</v>
      </c>
      <c r="H133" s="27" t="s">
        <v>171</v>
      </c>
      <c r="I133" s="72">
        <f>G133*0.25+H133*0.5</f>
        <v>72.96</v>
      </c>
      <c r="J133" s="28"/>
    </row>
    <row r="134" customHeight="1" spans="1:10">
      <c r="A134" s="28">
        <v>13</v>
      </c>
      <c r="B134" s="27" t="s">
        <v>509</v>
      </c>
      <c r="C134" s="27" t="s">
        <v>478</v>
      </c>
      <c r="D134" s="27" t="s">
        <v>510</v>
      </c>
      <c r="E134" s="27" t="s">
        <v>340</v>
      </c>
      <c r="F134" s="27" t="s">
        <v>268</v>
      </c>
      <c r="G134" s="27" t="s">
        <v>492</v>
      </c>
      <c r="H134" s="27" t="s">
        <v>242</v>
      </c>
      <c r="I134" s="72">
        <f>G134*0.25+H134*0.5</f>
        <v>77.085</v>
      </c>
      <c r="J134" s="28"/>
    </row>
    <row r="135" customHeight="1" spans="1:10">
      <c r="A135" s="28">
        <v>14</v>
      </c>
      <c r="B135" s="27" t="s">
        <v>511</v>
      </c>
      <c r="C135" s="27" t="s">
        <v>478</v>
      </c>
      <c r="D135" s="27" t="s">
        <v>512</v>
      </c>
      <c r="E135" s="27" t="s">
        <v>263</v>
      </c>
      <c r="F135" s="27" t="s">
        <v>24</v>
      </c>
      <c r="G135" s="27" t="s">
        <v>354</v>
      </c>
      <c r="H135" s="27" t="s">
        <v>158</v>
      </c>
      <c r="I135" s="72">
        <f>G135*0.25+H135*0.5</f>
        <v>76.04</v>
      </c>
      <c r="J135" s="28"/>
    </row>
    <row r="136" customHeight="1" spans="1:10">
      <c r="A136" s="28">
        <v>15</v>
      </c>
      <c r="B136" s="27" t="s">
        <v>513</v>
      </c>
      <c r="C136" s="27" t="s">
        <v>478</v>
      </c>
      <c r="D136" s="27" t="s">
        <v>514</v>
      </c>
      <c r="E136" s="27" t="s">
        <v>515</v>
      </c>
      <c r="F136" s="27" t="s">
        <v>515</v>
      </c>
      <c r="G136" s="27" t="s">
        <v>58</v>
      </c>
      <c r="H136" s="27" t="s">
        <v>171</v>
      </c>
      <c r="I136" s="72">
        <f>G136*0.25+H136*0.5</f>
        <v>74.835</v>
      </c>
      <c r="J136" s="28"/>
    </row>
    <row r="137" customHeight="1" spans="1:10">
      <c r="A137" s="28">
        <v>16</v>
      </c>
      <c r="B137" s="27" t="s">
        <v>516</v>
      </c>
      <c r="C137" s="27" t="s">
        <v>478</v>
      </c>
      <c r="D137" s="27" t="s">
        <v>517</v>
      </c>
      <c r="E137" s="27" t="s">
        <v>80</v>
      </c>
      <c r="F137" s="27" t="s">
        <v>289</v>
      </c>
      <c r="G137" s="27" t="s">
        <v>518</v>
      </c>
      <c r="H137" s="27" t="s">
        <v>124</v>
      </c>
      <c r="I137" s="72">
        <f>G137*0.25+H137*0.5</f>
        <v>70.875</v>
      </c>
      <c r="J137" s="28"/>
    </row>
    <row r="138" customHeight="1" spans="1:10">
      <c r="A138" s="28">
        <v>17</v>
      </c>
      <c r="B138" s="27" t="s">
        <v>519</v>
      </c>
      <c r="C138" s="27" t="s">
        <v>478</v>
      </c>
      <c r="D138" s="27" t="s">
        <v>520</v>
      </c>
      <c r="E138" s="27" t="s">
        <v>263</v>
      </c>
      <c r="F138" s="27" t="s">
        <v>63</v>
      </c>
      <c r="G138" s="27" t="s">
        <v>147</v>
      </c>
      <c r="H138" s="27" t="s">
        <v>486</v>
      </c>
      <c r="I138" s="72">
        <f>G138*0.25+H138*0.5</f>
        <v>75.085</v>
      </c>
      <c r="J138" s="28"/>
    </row>
    <row r="139" customHeight="1" spans="1:10">
      <c r="A139" s="28">
        <v>18</v>
      </c>
      <c r="B139" s="27" t="s">
        <v>521</v>
      </c>
      <c r="C139" s="27" t="s">
        <v>478</v>
      </c>
      <c r="D139" s="27" t="s">
        <v>522</v>
      </c>
      <c r="E139" s="27" t="s">
        <v>249</v>
      </c>
      <c r="F139" s="27" t="s">
        <v>69</v>
      </c>
      <c r="G139" s="27" t="s">
        <v>402</v>
      </c>
      <c r="H139" s="27" t="s">
        <v>112</v>
      </c>
      <c r="I139" s="72">
        <f>G139*0.25+H139*0.5</f>
        <v>67.29</v>
      </c>
      <c r="J139" s="28"/>
    </row>
    <row r="140" customHeight="1" spans="1:10">
      <c r="A140" s="28">
        <v>19</v>
      </c>
      <c r="B140" s="27" t="s">
        <v>523</v>
      </c>
      <c r="C140" s="27" t="s">
        <v>478</v>
      </c>
      <c r="D140" s="27" t="s">
        <v>524</v>
      </c>
      <c r="E140" s="27" t="s">
        <v>412</v>
      </c>
      <c r="F140" s="27" t="s">
        <v>268</v>
      </c>
      <c r="G140" s="27" t="s">
        <v>485</v>
      </c>
      <c r="H140" s="27" t="s">
        <v>72</v>
      </c>
      <c r="I140" s="72">
        <f>G140*0.25+H140*0.5</f>
        <v>69.04</v>
      </c>
      <c r="J140" s="28"/>
    </row>
    <row r="141" customHeight="1" spans="1:10">
      <c r="A141" s="28">
        <v>20</v>
      </c>
      <c r="B141" s="27" t="s">
        <v>525</v>
      </c>
      <c r="C141" s="27" t="s">
        <v>478</v>
      </c>
      <c r="D141" s="27" t="s">
        <v>526</v>
      </c>
      <c r="E141" s="27" t="s">
        <v>50</v>
      </c>
      <c r="F141" s="27" t="s">
        <v>268</v>
      </c>
      <c r="G141" s="27" t="s">
        <v>499</v>
      </c>
      <c r="H141" s="27" t="s">
        <v>102</v>
      </c>
      <c r="I141" s="72">
        <f>G141*0.25+H141*0.5</f>
        <v>71.5</v>
      </c>
      <c r="J141" s="28"/>
    </row>
    <row r="142" customHeight="1" spans="1:10">
      <c r="A142" s="28">
        <v>21</v>
      </c>
      <c r="B142" s="27" t="s">
        <v>527</v>
      </c>
      <c r="C142" s="27" t="s">
        <v>478</v>
      </c>
      <c r="D142" s="27" t="s">
        <v>528</v>
      </c>
      <c r="E142" s="27" t="s">
        <v>529</v>
      </c>
      <c r="F142" s="27" t="s">
        <v>94</v>
      </c>
      <c r="G142" s="27" t="s">
        <v>530</v>
      </c>
      <c r="H142" s="27" t="s">
        <v>77</v>
      </c>
      <c r="I142" s="72">
        <f>G142*0.25+H142*0.5</f>
        <v>78.29</v>
      </c>
      <c r="J142" s="28"/>
    </row>
    <row r="143" customHeight="1" spans="1:10">
      <c r="A143" s="28">
        <v>22</v>
      </c>
      <c r="B143" s="27" t="s">
        <v>531</v>
      </c>
      <c r="C143" s="27" t="s">
        <v>478</v>
      </c>
      <c r="D143" s="27" t="s">
        <v>532</v>
      </c>
      <c r="E143" s="27" t="s">
        <v>278</v>
      </c>
      <c r="F143" s="27" t="s">
        <v>44</v>
      </c>
      <c r="G143" s="27" t="s">
        <v>533</v>
      </c>
      <c r="H143" s="27" t="s">
        <v>77</v>
      </c>
      <c r="I143" s="72">
        <f>G143*0.25+H143*0.5</f>
        <v>73.415</v>
      </c>
      <c r="J143" s="28"/>
    </row>
    <row r="144" customHeight="1" spans="1:10">
      <c r="A144" s="28">
        <v>23</v>
      </c>
      <c r="B144" s="27" t="s">
        <v>534</v>
      </c>
      <c r="C144" s="27" t="s">
        <v>478</v>
      </c>
      <c r="D144" s="27" t="s">
        <v>535</v>
      </c>
      <c r="E144" s="27" t="s">
        <v>536</v>
      </c>
      <c r="F144" s="72">
        <v>59</v>
      </c>
      <c r="G144" s="27" t="s">
        <v>368</v>
      </c>
      <c r="H144" s="74">
        <v>83</v>
      </c>
      <c r="I144" s="72">
        <f>G144*0.25+H144*0.5</f>
        <v>77.875</v>
      </c>
      <c r="J144" s="28"/>
    </row>
    <row r="145" customHeight="1" spans="1:10">
      <c r="A145" s="28">
        <v>24</v>
      </c>
      <c r="B145" s="27" t="s">
        <v>537</v>
      </c>
      <c r="C145" s="27" t="s">
        <v>478</v>
      </c>
      <c r="D145" s="27" t="s">
        <v>538</v>
      </c>
      <c r="E145" s="27" t="s">
        <v>240</v>
      </c>
      <c r="F145" s="27" t="s">
        <v>249</v>
      </c>
      <c r="G145" s="27" t="s">
        <v>539</v>
      </c>
      <c r="H145" s="27" t="s">
        <v>242</v>
      </c>
      <c r="I145" s="72">
        <f>G145*0.25+H145*0.5</f>
        <v>72.21</v>
      </c>
      <c r="J145" s="28"/>
    </row>
    <row r="146" customHeight="1" spans="1:10">
      <c r="A146" s="28">
        <v>25</v>
      </c>
      <c r="B146" s="27" t="s">
        <v>540</v>
      </c>
      <c r="C146" s="27" t="s">
        <v>478</v>
      </c>
      <c r="D146" s="27" t="s">
        <v>541</v>
      </c>
      <c r="E146" s="27" t="s">
        <v>240</v>
      </c>
      <c r="F146" s="27" t="s">
        <v>31</v>
      </c>
      <c r="G146" s="27" t="s">
        <v>161</v>
      </c>
      <c r="H146" s="27" t="s">
        <v>77</v>
      </c>
      <c r="I146" s="72">
        <f>G146*0.25+H146*0.5</f>
        <v>72.04</v>
      </c>
      <c r="J146" s="28"/>
    </row>
    <row r="147" customHeight="1" spans="1:10">
      <c r="A147" s="28">
        <v>26</v>
      </c>
      <c r="B147" s="27" t="s">
        <v>542</v>
      </c>
      <c r="C147" s="27" t="s">
        <v>478</v>
      </c>
      <c r="D147" s="27" t="s">
        <v>543</v>
      </c>
      <c r="E147" s="27" t="s">
        <v>57</v>
      </c>
      <c r="F147" s="27" t="s">
        <v>165</v>
      </c>
      <c r="G147" s="27" t="s">
        <v>161</v>
      </c>
      <c r="H147" s="27" t="s">
        <v>19</v>
      </c>
      <c r="I147" s="72">
        <f>G147*0.25+H147*0.5</f>
        <v>73.375</v>
      </c>
      <c r="J147" s="28"/>
    </row>
    <row r="148" customHeight="1" spans="1:10">
      <c r="A148" s="28">
        <v>27</v>
      </c>
      <c r="B148" s="27" t="s">
        <v>544</v>
      </c>
      <c r="C148" s="27" t="s">
        <v>478</v>
      </c>
      <c r="D148" s="27" t="s">
        <v>545</v>
      </c>
      <c r="E148" s="27" t="s">
        <v>546</v>
      </c>
      <c r="F148" s="27" t="s">
        <v>219</v>
      </c>
      <c r="G148" s="27" t="s">
        <v>533</v>
      </c>
      <c r="H148" s="27" t="s">
        <v>158</v>
      </c>
      <c r="I148" s="72">
        <f>G148*0.25+H148*0.5</f>
        <v>74.415</v>
      </c>
      <c r="J148" s="28"/>
    </row>
    <row r="149" customHeight="1" spans="1:10">
      <c r="A149" s="28">
        <v>28</v>
      </c>
      <c r="B149" s="66" t="s">
        <v>547</v>
      </c>
      <c r="C149" s="66" t="s">
        <v>478</v>
      </c>
      <c r="D149" s="67" t="s">
        <v>548</v>
      </c>
      <c r="E149" s="66">
        <v>63.5</v>
      </c>
      <c r="F149" s="66">
        <v>51</v>
      </c>
      <c r="G149" s="66">
        <v>114.5</v>
      </c>
      <c r="H149" s="66">
        <v>86.33</v>
      </c>
      <c r="I149" s="72">
        <f>G149*0.25+H149*0.5</f>
        <v>71.79</v>
      </c>
      <c r="J149" s="28"/>
    </row>
    <row r="150" customHeight="1" spans="1:10">
      <c r="A150" s="28">
        <v>29</v>
      </c>
      <c r="B150" s="66" t="s">
        <v>549</v>
      </c>
      <c r="C150" s="66" t="s">
        <v>478</v>
      </c>
      <c r="D150" s="67" t="s">
        <v>550</v>
      </c>
      <c r="E150" s="66">
        <v>52.5</v>
      </c>
      <c r="F150" s="66">
        <v>61</v>
      </c>
      <c r="G150" s="66">
        <v>113.5</v>
      </c>
      <c r="H150" s="74">
        <v>83</v>
      </c>
      <c r="I150" s="72">
        <f>G150*0.25+H150*0.5</f>
        <v>69.875</v>
      </c>
      <c r="J150" s="28"/>
    </row>
    <row r="151" customHeight="1" spans="1:10">
      <c r="A151" s="28">
        <v>30</v>
      </c>
      <c r="B151" s="27" t="s">
        <v>551</v>
      </c>
      <c r="C151" s="27" t="s">
        <v>478</v>
      </c>
      <c r="D151" s="27" t="s">
        <v>552</v>
      </c>
      <c r="E151" s="27" t="s">
        <v>162</v>
      </c>
      <c r="F151" s="27" t="s">
        <v>17</v>
      </c>
      <c r="G151" s="27" t="s">
        <v>553</v>
      </c>
      <c r="H151" s="27" t="s">
        <v>77</v>
      </c>
      <c r="I151" s="72">
        <f>G151*0.25+H151*0.5</f>
        <v>76.665</v>
      </c>
      <c r="J151" s="28"/>
    </row>
    <row r="152" customHeight="1" spans="1:10">
      <c r="A152" s="28">
        <v>31</v>
      </c>
      <c r="B152" s="27" t="s">
        <v>554</v>
      </c>
      <c r="C152" s="27" t="s">
        <v>478</v>
      </c>
      <c r="D152" s="27" t="s">
        <v>555</v>
      </c>
      <c r="E152" s="27" t="s">
        <v>39</v>
      </c>
      <c r="F152" s="27" t="s">
        <v>165</v>
      </c>
      <c r="G152" s="27" t="s">
        <v>170</v>
      </c>
      <c r="H152" s="27" t="s">
        <v>158</v>
      </c>
      <c r="I152" s="72">
        <f>G152*0.25+H152*0.5</f>
        <v>78.29</v>
      </c>
      <c r="J152" s="28"/>
    </row>
    <row r="153" customHeight="1" spans="1:10">
      <c r="A153" s="28">
        <v>32</v>
      </c>
      <c r="B153" s="66" t="s">
        <v>556</v>
      </c>
      <c r="C153" s="66" t="s">
        <v>478</v>
      </c>
      <c r="D153" s="67" t="s">
        <v>557</v>
      </c>
      <c r="E153" s="66">
        <v>50</v>
      </c>
      <c r="F153" s="66">
        <v>63.5</v>
      </c>
      <c r="G153" s="66">
        <v>113.5</v>
      </c>
      <c r="H153" s="74">
        <v>82</v>
      </c>
      <c r="I153" s="72">
        <f>G153*0.25+H153*0.5</f>
        <v>69.375</v>
      </c>
      <c r="J153" s="28"/>
    </row>
    <row r="154" customHeight="1" spans="1:10">
      <c r="A154" s="28">
        <v>33</v>
      </c>
      <c r="B154" s="27" t="s">
        <v>558</v>
      </c>
      <c r="C154" s="27" t="s">
        <v>478</v>
      </c>
      <c r="D154" s="27" t="s">
        <v>559</v>
      </c>
      <c r="E154" s="27" t="s">
        <v>169</v>
      </c>
      <c r="F154" s="27" t="s">
        <v>515</v>
      </c>
      <c r="G154" s="27" t="s">
        <v>560</v>
      </c>
      <c r="H154" s="27" t="s">
        <v>208</v>
      </c>
      <c r="I154" s="72">
        <f>G154*0.25+H154*0.5</f>
        <v>75.71</v>
      </c>
      <c r="J154" s="28"/>
    </row>
    <row r="155" customHeight="1" spans="1:10">
      <c r="A155" s="28">
        <v>34</v>
      </c>
      <c r="B155" s="27" t="s">
        <v>561</v>
      </c>
      <c r="C155" s="27" t="s">
        <v>478</v>
      </c>
      <c r="D155" s="27" t="s">
        <v>562</v>
      </c>
      <c r="E155" s="27" t="s">
        <v>240</v>
      </c>
      <c r="F155" s="27" t="s">
        <v>64</v>
      </c>
      <c r="G155" s="27" t="s">
        <v>359</v>
      </c>
      <c r="H155" s="27" t="s">
        <v>208</v>
      </c>
      <c r="I155" s="72">
        <f>G155*0.25+H155*0.5</f>
        <v>70.335</v>
      </c>
      <c r="J155" s="28"/>
    </row>
    <row r="156" customHeight="1" spans="1:10">
      <c r="A156" s="28">
        <v>35</v>
      </c>
      <c r="B156" s="27" t="s">
        <v>563</v>
      </c>
      <c r="C156" s="27" t="s">
        <v>478</v>
      </c>
      <c r="D156" s="27" t="s">
        <v>564</v>
      </c>
      <c r="E156" s="27" t="s">
        <v>412</v>
      </c>
      <c r="F156" s="27" t="s">
        <v>23</v>
      </c>
      <c r="G156" s="27" t="s">
        <v>565</v>
      </c>
      <c r="H156" s="27" t="s">
        <v>566</v>
      </c>
      <c r="I156" s="72">
        <f>G156*0.25+H156*0.5</f>
        <v>69.25</v>
      </c>
      <c r="J156" s="28"/>
    </row>
    <row r="157" customHeight="1" spans="1:10">
      <c r="A157" s="28">
        <v>36</v>
      </c>
      <c r="B157" s="27" t="s">
        <v>567</v>
      </c>
      <c r="C157" s="27" t="s">
        <v>478</v>
      </c>
      <c r="D157" s="27" t="s">
        <v>568</v>
      </c>
      <c r="E157" s="27" t="s">
        <v>278</v>
      </c>
      <c r="F157" s="27" t="s">
        <v>230</v>
      </c>
      <c r="G157" s="27" t="s">
        <v>518</v>
      </c>
      <c r="H157" s="27" t="s">
        <v>77</v>
      </c>
      <c r="I157" s="72">
        <f>G157*0.25+H157*0.5</f>
        <v>70.54</v>
      </c>
      <c r="J157" s="28"/>
    </row>
    <row r="158" customHeight="1" spans="1:10">
      <c r="A158" s="28">
        <v>37</v>
      </c>
      <c r="B158" s="27" t="s">
        <v>569</v>
      </c>
      <c r="C158" s="27" t="s">
        <v>478</v>
      </c>
      <c r="D158" s="27" t="s">
        <v>570</v>
      </c>
      <c r="E158" s="27" t="s">
        <v>39</v>
      </c>
      <c r="F158" s="27" t="s">
        <v>268</v>
      </c>
      <c r="G158" s="27" t="s">
        <v>571</v>
      </c>
      <c r="H158" s="27" t="s">
        <v>102</v>
      </c>
      <c r="I158" s="72">
        <f>G158*0.25+H158*0.5</f>
        <v>77</v>
      </c>
      <c r="J158" s="28"/>
    </row>
    <row r="159" customHeight="1" spans="1:10">
      <c r="A159" s="28">
        <v>38</v>
      </c>
      <c r="B159" s="27" t="s">
        <v>572</v>
      </c>
      <c r="C159" s="27" t="s">
        <v>478</v>
      </c>
      <c r="D159" s="27" t="s">
        <v>573</v>
      </c>
      <c r="E159" s="27" t="s">
        <v>24</v>
      </c>
      <c r="F159" s="27" t="s">
        <v>181</v>
      </c>
      <c r="G159" s="27" t="s">
        <v>574</v>
      </c>
      <c r="H159" s="27" t="s">
        <v>242</v>
      </c>
      <c r="I159" s="72">
        <f>G159*0.25+H159*0.5</f>
        <v>74.835</v>
      </c>
      <c r="J159" s="28"/>
    </row>
    <row r="160" customHeight="1" spans="1:10">
      <c r="A160" s="28">
        <v>1</v>
      </c>
      <c r="B160" s="27" t="s">
        <v>575</v>
      </c>
      <c r="C160" s="27" t="s">
        <v>576</v>
      </c>
      <c r="D160" s="27" t="s">
        <v>577</v>
      </c>
      <c r="E160" s="27" t="s">
        <v>340</v>
      </c>
      <c r="F160" s="27" t="s">
        <v>127</v>
      </c>
      <c r="G160" s="27" t="s">
        <v>348</v>
      </c>
      <c r="H160" s="27" t="s">
        <v>578</v>
      </c>
      <c r="I160" s="72">
        <f>G160*0.25+H160*0.5</f>
        <v>79.185</v>
      </c>
      <c r="J160" s="28"/>
    </row>
    <row r="161" customHeight="1" spans="1:10">
      <c r="A161" s="28">
        <v>2</v>
      </c>
      <c r="B161" s="27" t="s">
        <v>579</v>
      </c>
      <c r="C161" s="27" t="s">
        <v>576</v>
      </c>
      <c r="D161" s="27" t="s">
        <v>580</v>
      </c>
      <c r="E161" s="27" t="s">
        <v>70</v>
      </c>
      <c r="F161" s="27" t="s">
        <v>127</v>
      </c>
      <c r="G161" s="27" t="s">
        <v>177</v>
      </c>
      <c r="H161" s="27" t="s">
        <v>581</v>
      </c>
      <c r="I161" s="72">
        <f>G161*0.25+H161*0.5</f>
        <v>76.21</v>
      </c>
      <c r="J161" s="28"/>
    </row>
    <row r="162" customHeight="1" spans="1:10">
      <c r="A162" s="28">
        <v>3</v>
      </c>
      <c r="B162" s="27" t="s">
        <v>582</v>
      </c>
      <c r="C162" s="27" t="s">
        <v>576</v>
      </c>
      <c r="D162" s="27" t="s">
        <v>583</v>
      </c>
      <c r="E162" s="27" t="s">
        <v>318</v>
      </c>
      <c r="F162" s="27" t="s">
        <v>23</v>
      </c>
      <c r="G162" s="27" t="s">
        <v>584</v>
      </c>
      <c r="H162" s="27" t="s">
        <v>585</v>
      </c>
      <c r="I162" s="72">
        <f>G162*0.25+H162*0.5</f>
        <v>68.475</v>
      </c>
      <c r="J162" s="28"/>
    </row>
    <row r="163" customHeight="1" spans="1:10">
      <c r="A163" s="28">
        <v>4</v>
      </c>
      <c r="B163" s="27" t="s">
        <v>586</v>
      </c>
      <c r="C163" s="27" t="s">
        <v>576</v>
      </c>
      <c r="D163" s="27" t="s">
        <v>587</v>
      </c>
      <c r="E163" s="27" t="s">
        <v>364</v>
      </c>
      <c r="F163" s="27" t="s">
        <v>254</v>
      </c>
      <c r="G163" s="27" t="s">
        <v>588</v>
      </c>
      <c r="H163" s="27" t="s">
        <v>589</v>
      </c>
      <c r="I163" s="72">
        <f>G163*0.25+H163*0.5</f>
        <v>78.25</v>
      </c>
      <c r="J163" s="28"/>
    </row>
    <row r="164" customHeight="1" spans="1:10">
      <c r="A164" s="28">
        <v>5</v>
      </c>
      <c r="B164" s="27" t="s">
        <v>590</v>
      </c>
      <c r="C164" s="27" t="s">
        <v>576</v>
      </c>
      <c r="D164" s="27" t="s">
        <v>591</v>
      </c>
      <c r="E164" s="27" t="s">
        <v>169</v>
      </c>
      <c r="F164" s="27" t="s">
        <v>165</v>
      </c>
      <c r="G164" s="27" t="s">
        <v>351</v>
      </c>
      <c r="H164" s="27" t="s">
        <v>592</v>
      </c>
      <c r="I164" s="72">
        <f>G164*0.25+H164*0.5</f>
        <v>77.34</v>
      </c>
      <c r="J164" s="28"/>
    </row>
    <row r="165" customHeight="1" spans="1:10">
      <c r="A165" s="28">
        <v>6</v>
      </c>
      <c r="B165" s="27" t="s">
        <v>593</v>
      </c>
      <c r="C165" s="27" t="s">
        <v>576</v>
      </c>
      <c r="D165" s="27" t="s">
        <v>594</v>
      </c>
      <c r="E165" s="27" t="s">
        <v>219</v>
      </c>
      <c r="F165" s="27" t="s">
        <v>64</v>
      </c>
      <c r="G165" s="27" t="s">
        <v>202</v>
      </c>
      <c r="H165" s="27" t="s">
        <v>595</v>
      </c>
      <c r="I165" s="72">
        <f>G165*0.25+H165*0.5</f>
        <v>69.55</v>
      </c>
      <c r="J165" s="28"/>
    </row>
    <row r="166" customHeight="1" spans="1:10">
      <c r="A166" s="28">
        <v>7</v>
      </c>
      <c r="B166" s="27" t="s">
        <v>596</v>
      </c>
      <c r="C166" s="27" t="s">
        <v>576</v>
      </c>
      <c r="D166" s="27" t="s">
        <v>597</v>
      </c>
      <c r="E166" s="27" t="s">
        <v>69</v>
      </c>
      <c r="F166" s="27" t="s">
        <v>118</v>
      </c>
      <c r="G166" s="27" t="s">
        <v>235</v>
      </c>
      <c r="H166" s="27" t="s">
        <v>171</v>
      </c>
      <c r="I166" s="72">
        <f>G166*0.25+H166*0.5</f>
        <v>69.585</v>
      </c>
      <c r="J166" s="28"/>
    </row>
    <row r="167" customHeight="1" spans="1:10">
      <c r="A167" s="28">
        <v>8</v>
      </c>
      <c r="B167" s="27" t="s">
        <v>598</v>
      </c>
      <c r="C167" s="27" t="s">
        <v>576</v>
      </c>
      <c r="D167" s="27" t="s">
        <v>599</v>
      </c>
      <c r="E167" s="27" t="s">
        <v>207</v>
      </c>
      <c r="F167" s="27" t="s">
        <v>31</v>
      </c>
      <c r="G167" s="27" t="s">
        <v>334</v>
      </c>
      <c r="H167" s="27" t="s">
        <v>600</v>
      </c>
      <c r="I167" s="72">
        <f>G167*0.25+H167*0.5</f>
        <v>69.015</v>
      </c>
      <c r="J167" s="28"/>
    </row>
    <row r="168" customHeight="1" spans="1:10">
      <c r="A168" s="28">
        <v>9</v>
      </c>
      <c r="B168" s="27" t="s">
        <v>601</v>
      </c>
      <c r="C168" s="27" t="s">
        <v>576</v>
      </c>
      <c r="D168" s="27" t="s">
        <v>602</v>
      </c>
      <c r="E168" s="27" t="s">
        <v>64</v>
      </c>
      <c r="F168" s="27" t="s">
        <v>388</v>
      </c>
      <c r="G168" s="27" t="s">
        <v>235</v>
      </c>
      <c r="H168" s="27" t="s">
        <v>603</v>
      </c>
      <c r="I168" s="72">
        <f>G168*0.25+H168*0.5</f>
        <v>68.9</v>
      </c>
      <c r="J168" s="28"/>
    </row>
    <row r="169" customHeight="1" spans="1:10">
      <c r="A169" s="28">
        <v>10</v>
      </c>
      <c r="B169" s="27" t="s">
        <v>604</v>
      </c>
      <c r="C169" s="27" t="s">
        <v>576</v>
      </c>
      <c r="D169" s="27" t="s">
        <v>605</v>
      </c>
      <c r="E169" s="27" t="s">
        <v>289</v>
      </c>
      <c r="F169" s="27" t="s">
        <v>263</v>
      </c>
      <c r="G169" s="27" t="s">
        <v>606</v>
      </c>
      <c r="H169" s="27" t="s">
        <v>607</v>
      </c>
      <c r="I169" s="72">
        <f>G169*0.25+H169*0.5</f>
        <v>76.21</v>
      </c>
      <c r="J169" s="28"/>
    </row>
    <row r="170" customHeight="1" spans="1:10">
      <c r="A170" s="28">
        <v>11</v>
      </c>
      <c r="B170" s="27" t="s">
        <v>608</v>
      </c>
      <c r="C170" s="27" t="s">
        <v>576</v>
      </c>
      <c r="D170" s="27" t="s">
        <v>609</v>
      </c>
      <c r="E170" s="27" t="s">
        <v>211</v>
      </c>
      <c r="F170" s="27" t="s">
        <v>212</v>
      </c>
      <c r="G170" s="27" t="s">
        <v>213</v>
      </c>
      <c r="H170" s="27" t="s">
        <v>208</v>
      </c>
      <c r="I170" s="72">
        <f>G170*0.25+H170*0.5</f>
        <v>68.835</v>
      </c>
      <c r="J170" s="28"/>
    </row>
    <row r="171" customHeight="1" spans="1:10">
      <c r="A171" s="28">
        <v>12</v>
      </c>
      <c r="B171" s="27" t="s">
        <v>610</v>
      </c>
      <c r="C171" s="27" t="s">
        <v>576</v>
      </c>
      <c r="D171" s="27" t="s">
        <v>611</v>
      </c>
      <c r="E171" s="27" t="s">
        <v>140</v>
      </c>
      <c r="F171" s="27" t="s">
        <v>23</v>
      </c>
      <c r="G171" s="27" t="s">
        <v>612</v>
      </c>
      <c r="H171" s="27" t="s">
        <v>613</v>
      </c>
      <c r="I171" s="72">
        <f>G171*0.25+H171*0.5</f>
        <v>77.35</v>
      </c>
      <c r="J171" s="28"/>
    </row>
    <row r="172" customHeight="1" spans="1:10">
      <c r="A172" s="28">
        <v>13</v>
      </c>
      <c r="B172" s="27" t="s">
        <v>614</v>
      </c>
      <c r="C172" s="27" t="s">
        <v>576</v>
      </c>
      <c r="D172" s="27" t="s">
        <v>615</v>
      </c>
      <c r="E172" s="27" t="s">
        <v>278</v>
      </c>
      <c r="F172" s="27" t="s">
        <v>16</v>
      </c>
      <c r="G172" s="27" t="s">
        <v>616</v>
      </c>
      <c r="H172" s="27" t="s">
        <v>617</v>
      </c>
      <c r="I172" s="72">
        <f>G172*0.25+H172*0.5</f>
        <v>78.8</v>
      </c>
      <c r="J172" s="28"/>
    </row>
    <row r="173" customHeight="1" spans="1:10">
      <c r="A173" s="28">
        <v>14</v>
      </c>
      <c r="B173" s="27" t="s">
        <v>618</v>
      </c>
      <c r="C173" s="27" t="s">
        <v>576</v>
      </c>
      <c r="D173" s="27" t="s">
        <v>619</v>
      </c>
      <c r="E173" s="27" t="s">
        <v>211</v>
      </c>
      <c r="F173" s="27" t="s">
        <v>17</v>
      </c>
      <c r="G173" s="27" t="s">
        <v>82</v>
      </c>
      <c r="H173" s="27" t="s">
        <v>620</v>
      </c>
      <c r="I173" s="72">
        <f>G173*0.25+H173*0.5</f>
        <v>70.175</v>
      </c>
      <c r="J173" s="28"/>
    </row>
    <row r="174" customHeight="1" spans="1:10">
      <c r="A174" s="28">
        <v>15</v>
      </c>
      <c r="B174" s="27" t="s">
        <v>621</v>
      </c>
      <c r="C174" s="27" t="s">
        <v>576</v>
      </c>
      <c r="D174" s="27" t="s">
        <v>622</v>
      </c>
      <c r="E174" s="27" t="s">
        <v>218</v>
      </c>
      <c r="F174" s="27" t="s">
        <v>57</v>
      </c>
      <c r="G174" s="27" t="s">
        <v>87</v>
      </c>
      <c r="H174" s="27" t="s">
        <v>486</v>
      </c>
      <c r="I174" s="72">
        <f>G174*0.25+H174*0.5</f>
        <v>68.835</v>
      </c>
      <c r="J174" s="28"/>
    </row>
    <row r="175" customHeight="1" spans="1:10">
      <c r="A175" s="28">
        <v>16</v>
      </c>
      <c r="B175" s="27" t="s">
        <v>623</v>
      </c>
      <c r="C175" s="27" t="s">
        <v>576</v>
      </c>
      <c r="D175" s="27" t="s">
        <v>624</v>
      </c>
      <c r="E175" s="27" t="s">
        <v>56</v>
      </c>
      <c r="F175" s="27" t="s">
        <v>143</v>
      </c>
      <c r="G175" s="27" t="s">
        <v>606</v>
      </c>
      <c r="H175" s="27" t="s">
        <v>486</v>
      </c>
      <c r="I175" s="72">
        <f>G175*0.25+H175*0.5</f>
        <v>74.96</v>
      </c>
      <c r="J175" s="28"/>
    </row>
    <row r="176" customHeight="1" spans="1:10">
      <c r="A176" s="28">
        <v>17</v>
      </c>
      <c r="B176" s="27" t="s">
        <v>625</v>
      </c>
      <c r="C176" s="27" t="s">
        <v>576</v>
      </c>
      <c r="D176" s="27" t="s">
        <v>626</v>
      </c>
      <c r="E176" s="27" t="s">
        <v>268</v>
      </c>
      <c r="F176" s="27" t="s">
        <v>219</v>
      </c>
      <c r="G176" s="27" t="s">
        <v>38</v>
      </c>
      <c r="H176" s="27" t="s">
        <v>627</v>
      </c>
      <c r="I176" s="72">
        <f>G176*0.25+H176*0.5</f>
        <v>71.94</v>
      </c>
      <c r="J176" s="28"/>
    </row>
    <row r="177" customHeight="1" spans="1:10">
      <c r="A177" s="28">
        <v>18</v>
      </c>
      <c r="B177" s="27" t="s">
        <v>628</v>
      </c>
      <c r="C177" s="27" t="s">
        <v>576</v>
      </c>
      <c r="D177" s="27" t="s">
        <v>629</v>
      </c>
      <c r="E177" s="27" t="s">
        <v>285</v>
      </c>
      <c r="F177" s="27" t="s">
        <v>17</v>
      </c>
      <c r="G177" s="27" t="s">
        <v>87</v>
      </c>
      <c r="H177" s="27" t="s">
        <v>133</v>
      </c>
      <c r="I177" s="72">
        <f>G177*0.25+H177*0.5</f>
        <v>66</v>
      </c>
      <c r="J177" s="28"/>
    </row>
    <row r="178" customHeight="1" spans="1:10">
      <c r="A178" s="28">
        <v>19</v>
      </c>
      <c r="B178" s="27" t="s">
        <v>630</v>
      </c>
      <c r="C178" s="27" t="s">
        <v>576</v>
      </c>
      <c r="D178" s="27" t="s">
        <v>631</v>
      </c>
      <c r="E178" s="27" t="s">
        <v>17</v>
      </c>
      <c r="F178" s="27" t="s">
        <v>143</v>
      </c>
      <c r="G178" s="27" t="s">
        <v>499</v>
      </c>
      <c r="H178" s="27" t="s">
        <v>632</v>
      </c>
      <c r="I178" s="72">
        <f>G178*0.25+H178*0.5</f>
        <v>71.735</v>
      </c>
      <c r="J178" s="28"/>
    </row>
    <row r="179" customHeight="1" spans="1:10">
      <c r="A179" s="28">
        <v>20</v>
      </c>
      <c r="B179" s="27" t="s">
        <v>633</v>
      </c>
      <c r="C179" s="27" t="s">
        <v>576</v>
      </c>
      <c r="D179" s="27" t="s">
        <v>634</v>
      </c>
      <c r="E179" s="27" t="s">
        <v>211</v>
      </c>
      <c r="F179" s="27" t="s">
        <v>70</v>
      </c>
      <c r="G179" s="27" t="s">
        <v>539</v>
      </c>
      <c r="H179" s="27" t="s">
        <v>635</v>
      </c>
      <c r="I179" s="72">
        <f>G179*0.25+H179*0.5</f>
        <v>70.225</v>
      </c>
      <c r="J179" s="28"/>
    </row>
    <row r="180" customHeight="1" spans="1:10">
      <c r="A180" s="28">
        <v>21</v>
      </c>
      <c r="B180" s="27" t="s">
        <v>636</v>
      </c>
      <c r="C180" s="27" t="s">
        <v>576</v>
      </c>
      <c r="D180" s="27" t="s">
        <v>637</v>
      </c>
      <c r="E180" s="27" t="s">
        <v>118</v>
      </c>
      <c r="F180" s="27" t="s">
        <v>175</v>
      </c>
      <c r="G180" s="27" t="s">
        <v>518</v>
      </c>
      <c r="H180" s="27" t="s">
        <v>638</v>
      </c>
      <c r="I180" s="72">
        <f>G180*0.25+H180*0.5</f>
        <v>70.66</v>
      </c>
      <c r="J180" s="28"/>
    </row>
    <row r="181" customHeight="1" spans="1:10">
      <c r="A181" s="28">
        <v>22</v>
      </c>
      <c r="B181" s="27" t="s">
        <v>639</v>
      </c>
      <c r="C181" s="27" t="s">
        <v>576</v>
      </c>
      <c r="D181" s="27" t="s">
        <v>640</v>
      </c>
      <c r="E181" s="27" t="s">
        <v>207</v>
      </c>
      <c r="F181" s="27" t="s">
        <v>249</v>
      </c>
      <c r="G181" s="27" t="s">
        <v>213</v>
      </c>
      <c r="H181" s="27" t="s">
        <v>641</v>
      </c>
      <c r="I181" s="72">
        <f>G181*0.25+H181*0.5</f>
        <v>66.785</v>
      </c>
      <c r="J181" s="28"/>
    </row>
    <row r="182" customHeight="1" spans="1:10">
      <c r="A182" s="28">
        <v>23</v>
      </c>
      <c r="B182" s="27" t="s">
        <v>642</v>
      </c>
      <c r="C182" s="27" t="s">
        <v>576</v>
      </c>
      <c r="D182" s="27" t="s">
        <v>643</v>
      </c>
      <c r="E182" s="27" t="s">
        <v>115</v>
      </c>
      <c r="F182" s="27" t="s">
        <v>44</v>
      </c>
      <c r="G182" s="27" t="s">
        <v>644</v>
      </c>
      <c r="H182" s="27" t="s">
        <v>632</v>
      </c>
      <c r="I182" s="72">
        <f>G182*0.25+H182*0.5</f>
        <v>68.235</v>
      </c>
      <c r="J182" s="28"/>
    </row>
    <row r="183" customHeight="1" spans="1:10">
      <c r="A183" s="28">
        <v>24</v>
      </c>
      <c r="B183" s="27" t="s">
        <v>645</v>
      </c>
      <c r="C183" s="27" t="s">
        <v>576</v>
      </c>
      <c r="D183" s="27" t="s">
        <v>646</v>
      </c>
      <c r="E183" s="27" t="s">
        <v>647</v>
      </c>
      <c r="F183" s="27" t="s">
        <v>88</v>
      </c>
      <c r="G183" s="27" t="s">
        <v>648</v>
      </c>
      <c r="H183" s="27" t="s">
        <v>649</v>
      </c>
      <c r="I183" s="72">
        <f>G183*0.25+H183*0.5</f>
        <v>80.01</v>
      </c>
      <c r="J183" s="28"/>
    </row>
    <row r="184" customHeight="1" spans="1:10">
      <c r="A184" s="28">
        <v>25</v>
      </c>
      <c r="B184" s="27" t="s">
        <v>650</v>
      </c>
      <c r="C184" s="27" t="s">
        <v>576</v>
      </c>
      <c r="D184" s="27" t="s">
        <v>651</v>
      </c>
      <c r="E184" s="27" t="s">
        <v>268</v>
      </c>
      <c r="F184" s="27" t="s">
        <v>43</v>
      </c>
      <c r="G184" s="27" t="s">
        <v>652</v>
      </c>
      <c r="H184" s="27" t="s">
        <v>96</v>
      </c>
      <c r="I184" s="72">
        <f>G184*0.25+H184*0.5</f>
        <v>75.165</v>
      </c>
      <c r="J184" s="28"/>
    </row>
    <row r="185" customHeight="1" spans="1:10">
      <c r="A185" s="28">
        <v>26</v>
      </c>
      <c r="B185" s="27" t="s">
        <v>653</v>
      </c>
      <c r="C185" s="27" t="s">
        <v>576</v>
      </c>
      <c r="D185" s="27" t="s">
        <v>654</v>
      </c>
      <c r="E185" s="27" t="s">
        <v>340</v>
      </c>
      <c r="F185" s="27" t="s">
        <v>24</v>
      </c>
      <c r="G185" s="27" t="s">
        <v>192</v>
      </c>
      <c r="H185" s="27" t="s">
        <v>655</v>
      </c>
      <c r="I185" s="72">
        <f>G185*0.25+H185*0.5</f>
        <v>79.05</v>
      </c>
      <c r="J185" s="28"/>
    </row>
    <row r="186" customHeight="1" spans="1:10">
      <c r="A186" s="28">
        <v>27</v>
      </c>
      <c r="B186" s="27" t="s">
        <v>656</v>
      </c>
      <c r="C186" s="27" t="s">
        <v>576</v>
      </c>
      <c r="D186" s="27" t="s">
        <v>657</v>
      </c>
      <c r="E186" s="27" t="s">
        <v>64</v>
      </c>
      <c r="F186" s="27" t="s">
        <v>249</v>
      </c>
      <c r="G186" s="27" t="s">
        <v>161</v>
      </c>
      <c r="H186" s="27" t="s">
        <v>578</v>
      </c>
      <c r="I186" s="72">
        <f t="shared" ref="I186:I191" si="9">G186*0.25+H186*0.5</f>
        <v>72.31</v>
      </c>
      <c r="J186" s="28"/>
    </row>
    <row r="187" customHeight="1" spans="1:10">
      <c r="A187" s="28">
        <v>28</v>
      </c>
      <c r="B187" s="66" t="s">
        <v>658</v>
      </c>
      <c r="C187" s="66" t="s">
        <v>576</v>
      </c>
      <c r="D187" s="67" t="s">
        <v>659</v>
      </c>
      <c r="E187" s="66">
        <v>52</v>
      </c>
      <c r="F187" s="66">
        <v>53</v>
      </c>
      <c r="G187" s="66">
        <v>105</v>
      </c>
      <c r="H187" s="74">
        <v>83.1</v>
      </c>
      <c r="I187" s="72">
        <f>G187*0.25+H187*0.5</f>
        <v>67.8</v>
      </c>
      <c r="J187" s="28"/>
    </row>
    <row r="188" customHeight="1" spans="1:10">
      <c r="A188" s="28">
        <v>29</v>
      </c>
      <c r="B188" s="27" t="s">
        <v>660</v>
      </c>
      <c r="C188" s="27" t="s">
        <v>576</v>
      </c>
      <c r="D188" s="27" t="s">
        <v>661</v>
      </c>
      <c r="E188" s="27" t="s">
        <v>529</v>
      </c>
      <c r="F188" s="27" t="s">
        <v>24</v>
      </c>
      <c r="G188" s="27" t="s">
        <v>348</v>
      </c>
      <c r="H188" s="27" t="s">
        <v>662</v>
      </c>
      <c r="I188" s="72">
        <f>G188*0.25+H188*0.5</f>
        <v>79.615</v>
      </c>
      <c r="J188" s="28"/>
    </row>
    <row r="189" customHeight="1" spans="1:10">
      <c r="A189" s="28">
        <v>30</v>
      </c>
      <c r="B189" s="27" t="s">
        <v>663</v>
      </c>
      <c r="C189" s="27" t="s">
        <v>576</v>
      </c>
      <c r="D189" s="27" t="s">
        <v>664</v>
      </c>
      <c r="E189" s="27" t="s">
        <v>388</v>
      </c>
      <c r="F189" s="27" t="s">
        <v>37</v>
      </c>
      <c r="G189" s="27" t="s">
        <v>665</v>
      </c>
      <c r="H189" s="27" t="s">
        <v>666</v>
      </c>
      <c r="I189" s="72">
        <f>G189*0.25+H189*0.5</f>
        <v>69.86</v>
      </c>
      <c r="J189" s="28"/>
    </row>
    <row r="190" customHeight="1" spans="1:10">
      <c r="A190" s="28">
        <v>31</v>
      </c>
      <c r="B190" s="27" t="s">
        <v>667</v>
      </c>
      <c r="C190" s="27" t="s">
        <v>576</v>
      </c>
      <c r="D190" s="27" t="s">
        <v>668</v>
      </c>
      <c r="E190" s="27" t="s">
        <v>162</v>
      </c>
      <c r="F190" s="27" t="s">
        <v>364</v>
      </c>
      <c r="G190" s="27" t="s">
        <v>669</v>
      </c>
      <c r="H190" s="27" t="s">
        <v>670</v>
      </c>
      <c r="I190" s="72">
        <f>G190*0.25+H190*0.5</f>
        <v>80.7</v>
      </c>
      <c r="J190" s="28"/>
    </row>
    <row r="191" customHeight="1" spans="1:10">
      <c r="A191" s="28">
        <v>32</v>
      </c>
      <c r="B191" s="27" t="s">
        <v>671</v>
      </c>
      <c r="C191" s="27" t="s">
        <v>576</v>
      </c>
      <c r="D191" s="27" t="s">
        <v>672</v>
      </c>
      <c r="E191" s="27" t="s">
        <v>175</v>
      </c>
      <c r="F191" s="27" t="s">
        <v>175</v>
      </c>
      <c r="G191" s="27" t="s">
        <v>51</v>
      </c>
      <c r="H191" s="27" t="s">
        <v>673</v>
      </c>
      <c r="I191" s="72">
        <f>G191*0.25+H191*0.5</f>
        <v>71.985</v>
      </c>
      <c r="J191" s="28"/>
    </row>
    <row r="192" customHeight="1" spans="1:10">
      <c r="A192" s="28">
        <v>33</v>
      </c>
      <c r="B192" s="27" t="s">
        <v>674</v>
      </c>
      <c r="C192" s="27" t="s">
        <v>576</v>
      </c>
      <c r="D192" s="27" t="s">
        <v>675</v>
      </c>
      <c r="E192" s="27" t="s">
        <v>133</v>
      </c>
      <c r="F192" s="72">
        <v>62.5</v>
      </c>
      <c r="G192" s="27" t="s">
        <v>504</v>
      </c>
      <c r="H192" s="74" t="s">
        <v>188</v>
      </c>
      <c r="I192" s="74"/>
      <c r="J192" s="28"/>
    </row>
    <row r="193" customHeight="1" spans="1:10">
      <c r="A193" s="28">
        <v>34</v>
      </c>
      <c r="B193" s="27" t="s">
        <v>676</v>
      </c>
      <c r="C193" s="27" t="s">
        <v>576</v>
      </c>
      <c r="D193" s="27" t="s">
        <v>677</v>
      </c>
      <c r="E193" s="27" t="s">
        <v>115</v>
      </c>
      <c r="F193" s="27" t="s">
        <v>268</v>
      </c>
      <c r="G193" s="27" t="s">
        <v>196</v>
      </c>
      <c r="H193" s="27" t="s">
        <v>678</v>
      </c>
      <c r="I193" s="72">
        <f t="shared" ref="I193:I256" si="10">G193*0.25+H193*0.5</f>
        <v>70.55</v>
      </c>
      <c r="J193" s="28"/>
    </row>
    <row r="194" customHeight="1" spans="1:10">
      <c r="A194" s="28">
        <v>35</v>
      </c>
      <c r="B194" s="27" t="s">
        <v>679</v>
      </c>
      <c r="C194" s="27" t="s">
        <v>576</v>
      </c>
      <c r="D194" s="27" t="s">
        <v>680</v>
      </c>
      <c r="E194" s="27" t="s">
        <v>211</v>
      </c>
      <c r="F194" s="27" t="s">
        <v>249</v>
      </c>
      <c r="G194" s="27" t="s">
        <v>51</v>
      </c>
      <c r="H194" s="27" t="s">
        <v>617</v>
      </c>
      <c r="I194" s="72">
        <f>G194*0.25+H194*0.5</f>
        <v>71.55</v>
      </c>
      <c r="J194" s="28"/>
    </row>
    <row r="195" customHeight="1" spans="1:10">
      <c r="A195" s="28">
        <v>36</v>
      </c>
      <c r="B195" s="27" t="s">
        <v>681</v>
      </c>
      <c r="C195" s="27" t="s">
        <v>576</v>
      </c>
      <c r="D195" s="27" t="s">
        <v>682</v>
      </c>
      <c r="E195" s="27" t="s">
        <v>16</v>
      </c>
      <c r="F195" s="27" t="s">
        <v>100</v>
      </c>
      <c r="G195" s="27" t="s">
        <v>683</v>
      </c>
      <c r="H195" s="27" t="s">
        <v>684</v>
      </c>
      <c r="I195" s="72">
        <f>G195*0.25+H195*0.5</f>
        <v>79.16</v>
      </c>
      <c r="J195" s="28"/>
    </row>
    <row r="196" customHeight="1" spans="1:10">
      <c r="A196" s="28">
        <v>37</v>
      </c>
      <c r="B196" s="27" t="s">
        <v>685</v>
      </c>
      <c r="C196" s="27" t="s">
        <v>576</v>
      </c>
      <c r="D196" s="27" t="s">
        <v>686</v>
      </c>
      <c r="E196" s="27" t="s">
        <v>687</v>
      </c>
      <c r="F196" s="27" t="s">
        <v>95</v>
      </c>
      <c r="G196" s="27" t="s">
        <v>348</v>
      </c>
      <c r="H196" s="27" t="s">
        <v>688</v>
      </c>
      <c r="I196" s="72">
        <f>G196*0.25+H196*0.5</f>
        <v>79.285</v>
      </c>
      <c r="J196" s="28"/>
    </row>
    <row r="197" customHeight="1" spans="1:10">
      <c r="A197" s="28">
        <v>1</v>
      </c>
      <c r="B197" s="27" t="s">
        <v>689</v>
      </c>
      <c r="C197" s="27" t="s">
        <v>690</v>
      </c>
      <c r="D197" s="27" t="s">
        <v>691</v>
      </c>
      <c r="E197" s="27" t="s">
        <v>80</v>
      </c>
      <c r="F197" s="27" t="s">
        <v>50</v>
      </c>
      <c r="G197" s="27" t="s">
        <v>379</v>
      </c>
      <c r="H197" s="27" t="s">
        <v>242</v>
      </c>
      <c r="I197" s="71">
        <f>G197*0.25+H197*0.5</f>
        <v>68.21</v>
      </c>
      <c r="J197" s="28"/>
    </row>
    <row r="198" customHeight="1" spans="1:10">
      <c r="A198" s="28">
        <v>2</v>
      </c>
      <c r="B198" s="27" t="s">
        <v>692</v>
      </c>
      <c r="C198" s="27" t="s">
        <v>690</v>
      </c>
      <c r="D198" s="27" t="s">
        <v>693</v>
      </c>
      <c r="E198" s="27" t="s">
        <v>285</v>
      </c>
      <c r="F198" s="27" t="s">
        <v>64</v>
      </c>
      <c r="G198" s="27" t="s">
        <v>306</v>
      </c>
      <c r="H198" s="27" t="s">
        <v>486</v>
      </c>
      <c r="I198" s="71">
        <f>G198*0.25+H198*0.5</f>
        <v>68.585</v>
      </c>
      <c r="J198" s="28"/>
    </row>
    <row r="199" customHeight="1" spans="1:10">
      <c r="A199" s="28">
        <v>3</v>
      </c>
      <c r="B199" s="27" t="s">
        <v>694</v>
      </c>
      <c r="C199" s="27" t="s">
        <v>690</v>
      </c>
      <c r="D199" s="27" t="s">
        <v>695</v>
      </c>
      <c r="E199" s="27" t="s">
        <v>24</v>
      </c>
      <c r="F199" s="27" t="s">
        <v>17</v>
      </c>
      <c r="G199" s="27" t="s">
        <v>111</v>
      </c>
      <c r="H199" s="27" t="s">
        <v>102</v>
      </c>
      <c r="I199" s="71">
        <f>G199*0.25+H199*0.5</f>
        <v>72.875</v>
      </c>
      <c r="J199" s="28"/>
    </row>
    <row r="200" customHeight="1" spans="1:10">
      <c r="A200" s="28">
        <v>1</v>
      </c>
      <c r="B200" s="27" t="s">
        <v>696</v>
      </c>
      <c r="C200" s="27" t="s">
        <v>697</v>
      </c>
      <c r="D200" s="27" t="s">
        <v>698</v>
      </c>
      <c r="E200" s="27" t="s">
        <v>63</v>
      </c>
      <c r="F200" s="27" t="s">
        <v>263</v>
      </c>
      <c r="G200" s="27" t="s">
        <v>147</v>
      </c>
      <c r="H200" s="71" t="s">
        <v>298</v>
      </c>
      <c r="I200" s="71">
        <f>G200*0.25+H200*0.5</f>
        <v>73.585</v>
      </c>
      <c r="J200" s="28"/>
    </row>
    <row r="201" customHeight="1" spans="1:10">
      <c r="A201" s="28">
        <v>2</v>
      </c>
      <c r="B201" s="27" t="s">
        <v>699</v>
      </c>
      <c r="C201" s="27" t="s">
        <v>697</v>
      </c>
      <c r="D201" s="27" t="s">
        <v>700</v>
      </c>
      <c r="E201" s="27" t="s">
        <v>106</v>
      </c>
      <c r="F201" s="27" t="s">
        <v>249</v>
      </c>
      <c r="G201" s="27" t="s">
        <v>518</v>
      </c>
      <c r="H201" s="71">
        <v>77</v>
      </c>
      <c r="I201" s="71">
        <f>G201*0.25+H201*0.5</f>
        <v>67.375</v>
      </c>
      <c r="J201" s="28"/>
    </row>
    <row r="202" customHeight="1" spans="1:10">
      <c r="A202" s="28">
        <v>3</v>
      </c>
      <c r="B202" s="27" t="s">
        <v>701</v>
      </c>
      <c r="C202" s="27" t="s">
        <v>697</v>
      </c>
      <c r="D202" s="27" t="s">
        <v>702</v>
      </c>
      <c r="E202" s="27" t="s">
        <v>338</v>
      </c>
      <c r="F202" s="27" t="s">
        <v>318</v>
      </c>
      <c r="G202" s="27" t="s">
        <v>19</v>
      </c>
      <c r="H202" s="71">
        <v>85</v>
      </c>
      <c r="I202" s="71">
        <f>G202*0.25+H202*0.5</f>
        <v>64</v>
      </c>
      <c r="J202" s="28"/>
    </row>
    <row r="203" customHeight="1" spans="1:10">
      <c r="A203" s="28">
        <v>4</v>
      </c>
      <c r="B203" s="27" t="s">
        <v>703</v>
      </c>
      <c r="C203" s="27" t="s">
        <v>697</v>
      </c>
      <c r="D203" s="27" t="s">
        <v>704</v>
      </c>
      <c r="E203" s="27" t="s">
        <v>181</v>
      </c>
      <c r="F203" s="27" t="s">
        <v>289</v>
      </c>
      <c r="G203" s="27" t="s">
        <v>147</v>
      </c>
      <c r="H203" s="71">
        <v>82</v>
      </c>
      <c r="I203" s="71">
        <f>G203*0.25+H203*0.5</f>
        <v>74.25</v>
      </c>
      <c r="J203" s="28"/>
    </row>
    <row r="204" customHeight="1" spans="1:10">
      <c r="A204" s="28">
        <v>5</v>
      </c>
      <c r="B204" s="27" t="s">
        <v>705</v>
      </c>
      <c r="C204" s="27" t="s">
        <v>697</v>
      </c>
      <c r="D204" s="27" t="s">
        <v>706</v>
      </c>
      <c r="E204" s="27" t="s">
        <v>23</v>
      </c>
      <c r="F204" s="27" t="s">
        <v>64</v>
      </c>
      <c r="G204" s="27" t="s">
        <v>499</v>
      </c>
      <c r="H204" s="71">
        <v>84</v>
      </c>
      <c r="I204" s="71">
        <f>G204*0.25+H204*0.5</f>
        <v>72</v>
      </c>
      <c r="J204" s="28"/>
    </row>
    <row r="205" customHeight="1" spans="1:10">
      <c r="A205" s="28">
        <v>6</v>
      </c>
      <c r="B205" s="27" t="s">
        <v>707</v>
      </c>
      <c r="C205" s="27" t="s">
        <v>697</v>
      </c>
      <c r="D205" s="27" t="s">
        <v>708</v>
      </c>
      <c r="E205" s="27" t="s">
        <v>69</v>
      </c>
      <c r="F205" s="27" t="s">
        <v>268</v>
      </c>
      <c r="G205" s="27" t="s">
        <v>518</v>
      </c>
      <c r="H205" s="71" t="s">
        <v>419</v>
      </c>
      <c r="I205" s="71">
        <f>G205*0.25+H205*0.5</f>
        <v>67.21</v>
      </c>
      <c r="J205" s="28"/>
    </row>
    <row r="206" customHeight="1" spans="1:10">
      <c r="A206" s="28">
        <v>1</v>
      </c>
      <c r="B206" s="27" t="s">
        <v>709</v>
      </c>
      <c r="C206" s="27" t="s">
        <v>710</v>
      </c>
      <c r="D206" s="27" t="s">
        <v>711</v>
      </c>
      <c r="E206" s="27" t="s">
        <v>219</v>
      </c>
      <c r="F206" s="27" t="s">
        <v>263</v>
      </c>
      <c r="G206" s="27" t="s">
        <v>45</v>
      </c>
      <c r="H206" s="27" t="s">
        <v>153</v>
      </c>
      <c r="I206" s="72">
        <f>G206*0.25+H206*0.5</f>
        <v>72.165</v>
      </c>
      <c r="J206" s="28"/>
    </row>
    <row r="207" customHeight="1" spans="1:10">
      <c r="A207" s="28">
        <v>2</v>
      </c>
      <c r="B207" s="27" t="s">
        <v>712</v>
      </c>
      <c r="C207" s="27" t="s">
        <v>710</v>
      </c>
      <c r="D207" s="27" t="s">
        <v>713</v>
      </c>
      <c r="E207" s="27" t="s">
        <v>367</v>
      </c>
      <c r="F207" s="27" t="s">
        <v>367</v>
      </c>
      <c r="G207" s="27" t="s">
        <v>714</v>
      </c>
      <c r="H207" s="27" t="s">
        <v>297</v>
      </c>
      <c r="I207" s="72">
        <f>G207*0.25+H207*0.5</f>
        <v>81.25</v>
      </c>
      <c r="J207" s="28"/>
    </row>
    <row r="208" customHeight="1" spans="1:10">
      <c r="A208" s="28">
        <v>3</v>
      </c>
      <c r="B208" s="27" t="s">
        <v>715</v>
      </c>
      <c r="C208" s="27" t="s">
        <v>710</v>
      </c>
      <c r="D208" s="27" t="s">
        <v>716</v>
      </c>
      <c r="E208" s="27" t="s">
        <v>23</v>
      </c>
      <c r="F208" s="27" t="s">
        <v>219</v>
      </c>
      <c r="G208" s="27" t="s">
        <v>51</v>
      </c>
      <c r="H208" s="27" t="s">
        <v>717</v>
      </c>
      <c r="I208" s="72">
        <f>G208*0.25+H208*0.5</f>
        <v>73.5</v>
      </c>
      <c r="J208" s="28"/>
    </row>
    <row r="209" customHeight="1" spans="1:10">
      <c r="A209" s="28">
        <v>4</v>
      </c>
      <c r="B209" s="27" t="s">
        <v>718</v>
      </c>
      <c r="C209" s="27" t="s">
        <v>710</v>
      </c>
      <c r="D209" s="27" t="s">
        <v>719</v>
      </c>
      <c r="E209" s="27" t="s">
        <v>318</v>
      </c>
      <c r="F209" s="27" t="s">
        <v>64</v>
      </c>
      <c r="G209" s="27" t="s">
        <v>205</v>
      </c>
      <c r="H209" s="27" t="s">
        <v>19</v>
      </c>
      <c r="I209" s="72">
        <f>G209*0.25+H209*0.5</f>
        <v>70.125</v>
      </c>
      <c r="J209" s="28"/>
    </row>
    <row r="210" customHeight="1" spans="1:10">
      <c r="A210" s="28">
        <v>5</v>
      </c>
      <c r="B210" s="27" t="s">
        <v>720</v>
      </c>
      <c r="C210" s="27" t="s">
        <v>710</v>
      </c>
      <c r="D210" s="27" t="s">
        <v>721</v>
      </c>
      <c r="E210" s="27" t="s">
        <v>88</v>
      </c>
      <c r="F210" s="27" t="s">
        <v>63</v>
      </c>
      <c r="G210" s="27" t="s">
        <v>571</v>
      </c>
      <c r="H210" s="27" t="s">
        <v>59</v>
      </c>
      <c r="I210" s="72">
        <f>G210*0.25+H210*0.5</f>
        <v>76.165</v>
      </c>
      <c r="J210" s="28"/>
    </row>
    <row r="211" customHeight="1" spans="1:10">
      <c r="A211" s="28">
        <v>6</v>
      </c>
      <c r="B211" s="27" t="s">
        <v>722</v>
      </c>
      <c r="C211" s="27" t="s">
        <v>710</v>
      </c>
      <c r="D211" s="27" t="s">
        <v>723</v>
      </c>
      <c r="E211" s="27" t="s">
        <v>169</v>
      </c>
      <c r="F211" s="27" t="s">
        <v>16</v>
      </c>
      <c r="G211" s="27" t="s">
        <v>129</v>
      </c>
      <c r="H211" s="27" t="s">
        <v>335</v>
      </c>
      <c r="I211" s="72">
        <f>G211*0.25+H211*0.5</f>
        <v>76.835</v>
      </c>
      <c r="J211" s="28"/>
    </row>
    <row r="212" customHeight="1" spans="1:10">
      <c r="A212" s="28">
        <v>7</v>
      </c>
      <c r="B212" s="27" t="s">
        <v>724</v>
      </c>
      <c r="C212" s="27" t="s">
        <v>710</v>
      </c>
      <c r="D212" s="27" t="s">
        <v>725</v>
      </c>
      <c r="E212" s="27" t="s">
        <v>296</v>
      </c>
      <c r="F212" s="27" t="s">
        <v>138</v>
      </c>
      <c r="G212" s="27" t="s">
        <v>315</v>
      </c>
      <c r="H212" s="27" t="s">
        <v>162</v>
      </c>
      <c r="I212" s="72">
        <f>G212*0.25+H212*0.5</f>
        <v>63.875</v>
      </c>
      <c r="J212" s="28"/>
    </row>
    <row r="213" customHeight="1" spans="1:10">
      <c r="A213" s="28">
        <v>8</v>
      </c>
      <c r="B213" s="27" t="s">
        <v>726</v>
      </c>
      <c r="C213" s="27" t="s">
        <v>710</v>
      </c>
      <c r="D213" s="27" t="s">
        <v>727</v>
      </c>
      <c r="E213" s="27" t="s">
        <v>63</v>
      </c>
      <c r="F213" s="27" t="s">
        <v>99</v>
      </c>
      <c r="G213" s="27" t="s">
        <v>665</v>
      </c>
      <c r="H213" s="27" t="s">
        <v>176</v>
      </c>
      <c r="I213" s="72">
        <f>G213*0.25+H213*0.5</f>
        <v>66.375</v>
      </c>
      <c r="J213" s="28"/>
    </row>
    <row r="214" customHeight="1" spans="1:10">
      <c r="A214" s="28">
        <v>9</v>
      </c>
      <c r="B214" s="66" t="s">
        <v>728</v>
      </c>
      <c r="C214" s="66" t="s">
        <v>710</v>
      </c>
      <c r="D214" s="67" t="s">
        <v>729</v>
      </c>
      <c r="E214" s="66">
        <v>38.5</v>
      </c>
      <c r="F214" s="66">
        <v>52</v>
      </c>
      <c r="G214" s="66">
        <v>90.5</v>
      </c>
      <c r="H214" s="74">
        <v>79.33</v>
      </c>
      <c r="I214" s="72">
        <f>G214*0.25+H214*0.5</f>
        <v>62.29</v>
      </c>
      <c r="J214" s="28"/>
    </row>
    <row r="215" customHeight="1" spans="1:10">
      <c r="A215" s="28">
        <v>10</v>
      </c>
      <c r="B215" s="27" t="s">
        <v>730</v>
      </c>
      <c r="C215" s="27" t="s">
        <v>710</v>
      </c>
      <c r="D215" s="27" t="s">
        <v>731</v>
      </c>
      <c r="E215" s="27" t="s">
        <v>412</v>
      </c>
      <c r="F215" s="27" t="s">
        <v>289</v>
      </c>
      <c r="G215" s="27" t="s">
        <v>101</v>
      </c>
      <c r="H215" s="27" t="s">
        <v>33</v>
      </c>
      <c r="I215" s="72">
        <f>G215*0.25+H215*0.5</f>
        <v>72.96</v>
      </c>
      <c r="J215" s="28"/>
    </row>
    <row r="216" customHeight="1" spans="1:10">
      <c r="A216" s="28">
        <v>11</v>
      </c>
      <c r="B216" s="27" t="s">
        <v>732</v>
      </c>
      <c r="C216" s="27" t="s">
        <v>710</v>
      </c>
      <c r="D216" s="27" t="s">
        <v>733</v>
      </c>
      <c r="E216" s="27" t="s">
        <v>285</v>
      </c>
      <c r="F216" s="27" t="s">
        <v>138</v>
      </c>
      <c r="G216" s="27" t="s">
        <v>391</v>
      </c>
      <c r="H216" s="27" t="s">
        <v>102</v>
      </c>
      <c r="I216" s="72">
        <f>G216*0.25+H216*0.5</f>
        <v>67.25</v>
      </c>
      <c r="J216" s="28"/>
    </row>
    <row r="217" customHeight="1" spans="1:10">
      <c r="A217" s="28">
        <v>12</v>
      </c>
      <c r="B217" s="27" t="s">
        <v>734</v>
      </c>
      <c r="C217" s="27" t="s">
        <v>710</v>
      </c>
      <c r="D217" s="27" t="s">
        <v>735</v>
      </c>
      <c r="E217" s="27" t="s">
        <v>44</v>
      </c>
      <c r="F217" s="27" t="s">
        <v>24</v>
      </c>
      <c r="G217" s="27" t="s">
        <v>71</v>
      </c>
      <c r="H217" s="27" t="s">
        <v>59</v>
      </c>
      <c r="I217" s="72">
        <f>G217*0.25+H217*0.5</f>
        <v>70.915</v>
      </c>
      <c r="J217" s="28"/>
    </row>
    <row r="218" customHeight="1" spans="1:10">
      <c r="A218" s="28">
        <v>13</v>
      </c>
      <c r="B218" s="27" t="s">
        <v>736</v>
      </c>
      <c r="C218" s="27" t="s">
        <v>710</v>
      </c>
      <c r="D218" s="27" t="s">
        <v>737</v>
      </c>
      <c r="E218" s="27" t="s">
        <v>234</v>
      </c>
      <c r="F218" s="27" t="s">
        <v>285</v>
      </c>
      <c r="G218" s="27" t="s">
        <v>315</v>
      </c>
      <c r="H218" s="27" t="s">
        <v>738</v>
      </c>
      <c r="I218" s="72">
        <f>G218*0.25+H218*0.5</f>
        <v>67.79</v>
      </c>
      <c r="J218" s="28"/>
    </row>
    <row r="219" customHeight="1" spans="1:10">
      <c r="A219" s="28">
        <v>14</v>
      </c>
      <c r="B219" s="27" t="s">
        <v>739</v>
      </c>
      <c r="C219" s="27" t="s">
        <v>710</v>
      </c>
      <c r="D219" s="27" t="s">
        <v>740</v>
      </c>
      <c r="E219" s="27" t="s">
        <v>343</v>
      </c>
      <c r="F219" s="27" t="s">
        <v>17</v>
      </c>
      <c r="G219" s="27" t="s">
        <v>339</v>
      </c>
      <c r="H219" s="27" t="s">
        <v>124</v>
      </c>
      <c r="I219" s="72">
        <f>G219*0.25+H219*0.5</f>
        <v>66.5</v>
      </c>
      <c r="J219" s="28"/>
    </row>
    <row r="220" customHeight="1" spans="1:10">
      <c r="A220" s="28">
        <v>15</v>
      </c>
      <c r="B220" s="27" t="s">
        <v>741</v>
      </c>
      <c r="C220" s="27" t="s">
        <v>710</v>
      </c>
      <c r="D220" s="27" t="s">
        <v>742</v>
      </c>
      <c r="E220" s="27" t="s">
        <v>94</v>
      </c>
      <c r="F220" s="27" t="s">
        <v>249</v>
      </c>
      <c r="G220" s="27" t="s">
        <v>743</v>
      </c>
      <c r="H220" s="27" t="s">
        <v>158</v>
      </c>
      <c r="I220" s="72">
        <f>G220*0.25+H220*0.5</f>
        <v>74.54</v>
      </c>
      <c r="J220" s="28"/>
    </row>
    <row r="221" customHeight="1" spans="1:10">
      <c r="A221" s="28">
        <v>16</v>
      </c>
      <c r="B221" s="27" t="s">
        <v>744</v>
      </c>
      <c r="C221" s="27" t="s">
        <v>710</v>
      </c>
      <c r="D221" s="27" t="s">
        <v>745</v>
      </c>
      <c r="E221" s="27" t="s">
        <v>219</v>
      </c>
      <c r="F221" s="27" t="s">
        <v>24</v>
      </c>
      <c r="G221" s="27" t="s">
        <v>539</v>
      </c>
      <c r="H221" s="27" t="s">
        <v>124</v>
      </c>
      <c r="I221" s="72">
        <f>G221*0.25+H221*0.5</f>
        <v>72.875</v>
      </c>
      <c r="J221" s="28"/>
    </row>
    <row r="222" customHeight="1" spans="1:10">
      <c r="A222" s="28">
        <v>17</v>
      </c>
      <c r="B222" s="27" t="s">
        <v>746</v>
      </c>
      <c r="C222" s="27" t="s">
        <v>710</v>
      </c>
      <c r="D222" s="27" t="s">
        <v>747</v>
      </c>
      <c r="E222" s="27" t="s">
        <v>106</v>
      </c>
      <c r="F222" s="27" t="s">
        <v>57</v>
      </c>
      <c r="G222" s="27" t="s">
        <v>166</v>
      </c>
      <c r="H222" s="27" t="s">
        <v>128</v>
      </c>
      <c r="I222" s="72">
        <f>G222*0.25+H222*0.5</f>
        <v>68.375</v>
      </c>
      <c r="J222" s="28"/>
    </row>
    <row r="223" customHeight="1" spans="1:10">
      <c r="A223" s="28">
        <v>1</v>
      </c>
      <c r="B223" s="27" t="s">
        <v>748</v>
      </c>
      <c r="C223" s="27" t="s">
        <v>749</v>
      </c>
      <c r="D223" s="27" t="s">
        <v>750</v>
      </c>
      <c r="E223" s="27" t="s">
        <v>181</v>
      </c>
      <c r="F223" s="27" t="s">
        <v>43</v>
      </c>
      <c r="G223" s="27" t="s">
        <v>751</v>
      </c>
      <c r="H223" s="27" t="s">
        <v>140</v>
      </c>
      <c r="I223" s="71">
        <f>G223*0.25+H223*0.5</f>
        <v>73.75</v>
      </c>
      <c r="J223" s="28"/>
    </row>
    <row r="224" customHeight="1" spans="1:10">
      <c r="A224" s="28">
        <v>2</v>
      </c>
      <c r="B224" s="27" t="s">
        <v>752</v>
      </c>
      <c r="C224" s="27" t="s">
        <v>749</v>
      </c>
      <c r="D224" s="27" t="s">
        <v>753</v>
      </c>
      <c r="E224" s="27" t="s">
        <v>156</v>
      </c>
      <c r="F224" s="27" t="s">
        <v>138</v>
      </c>
      <c r="G224" s="27" t="s">
        <v>339</v>
      </c>
      <c r="H224" s="27" t="s">
        <v>100</v>
      </c>
      <c r="I224" s="71">
        <f>G224*0.25+H224*0.5</f>
        <v>62</v>
      </c>
      <c r="J224" s="28"/>
    </row>
    <row r="225" customHeight="1" spans="1:10">
      <c r="A225" s="28">
        <v>3</v>
      </c>
      <c r="B225" s="27" t="s">
        <v>754</v>
      </c>
      <c r="C225" s="27" t="s">
        <v>749</v>
      </c>
      <c r="D225" s="27" t="s">
        <v>755</v>
      </c>
      <c r="E225" s="27" t="s">
        <v>343</v>
      </c>
      <c r="F225" s="27" t="s">
        <v>118</v>
      </c>
      <c r="G225" s="27" t="s">
        <v>756</v>
      </c>
      <c r="H225" s="27" t="s">
        <v>757</v>
      </c>
      <c r="I225" s="71">
        <f>G225*0.25+H225*0.5</f>
        <v>50.585</v>
      </c>
      <c r="J225" s="28"/>
    </row>
    <row r="226" customHeight="1" spans="1:10">
      <c r="A226" s="28">
        <v>4</v>
      </c>
      <c r="B226" s="27" t="s">
        <v>758</v>
      </c>
      <c r="C226" s="27" t="s">
        <v>749</v>
      </c>
      <c r="D226" s="27" t="s">
        <v>759</v>
      </c>
      <c r="E226" s="27" t="s">
        <v>343</v>
      </c>
      <c r="F226" s="27" t="s">
        <v>268</v>
      </c>
      <c r="G226" s="27" t="s">
        <v>293</v>
      </c>
      <c r="H226" s="27" t="s">
        <v>760</v>
      </c>
      <c r="I226" s="71">
        <f>G226*0.25+H226*0.5</f>
        <v>60.71</v>
      </c>
      <c r="J226" s="28"/>
    </row>
    <row r="227" customHeight="1" spans="1:10">
      <c r="A227" s="28">
        <v>5</v>
      </c>
      <c r="B227" s="27" t="s">
        <v>761</v>
      </c>
      <c r="C227" s="27" t="s">
        <v>749</v>
      </c>
      <c r="D227" s="27" t="s">
        <v>762</v>
      </c>
      <c r="E227" s="27" t="s">
        <v>44</v>
      </c>
      <c r="F227" s="27" t="s">
        <v>24</v>
      </c>
      <c r="G227" s="27" t="s">
        <v>71</v>
      </c>
      <c r="H227" s="27" t="s">
        <v>364</v>
      </c>
      <c r="I227" s="71">
        <f>G227*0.25+H227*0.5</f>
        <v>66.75</v>
      </c>
      <c r="J227" s="28"/>
    </row>
    <row r="228" customHeight="1" spans="1:10">
      <c r="A228" s="28">
        <v>1</v>
      </c>
      <c r="B228" s="27" t="s">
        <v>763</v>
      </c>
      <c r="C228" s="27" t="s">
        <v>764</v>
      </c>
      <c r="D228" s="27" t="s">
        <v>765</v>
      </c>
      <c r="E228" s="27" t="s">
        <v>140</v>
      </c>
      <c r="F228" s="27" t="s">
        <v>64</v>
      </c>
      <c r="G228" s="27" t="s">
        <v>751</v>
      </c>
      <c r="H228" s="27" t="s">
        <v>102</v>
      </c>
      <c r="I228" s="71">
        <f>G228*0.25+H228*0.5</f>
        <v>75.75</v>
      </c>
      <c r="J228" s="28"/>
    </row>
    <row r="229" customHeight="1" spans="1:10">
      <c r="A229" s="28">
        <v>2</v>
      </c>
      <c r="B229" s="27" t="s">
        <v>766</v>
      </c>
      <c r="C229" s="27" t="s">
        <v>764</v>
      </c>
      <c r="D229" s="27" t="s">
        <v>767</v>
      </c>
      <c r="E229" s="27" t="s">
        <v>81</v>
      </c>
      <c r="F229" s="27" t="s">
        <v>57</v>
      </c>
      <c r="G229" s="27" t="s">
        <v>144</v>
      </c>
      <c r="H229" s="27" t="s">
        <v>162</v>
      </c>
      <c r="I229" s="71">
        <f>G229*0.25+H229*0.5</f>
        <v>71.25</v>
      </c>
      <c r="J229" s="28"/>
    </row>
    <row r="230" customHeight="1" spans="1:10">
      <c r="A230" s="28">
        <v>3</v>
      </c>
      <c r="B230" s="27" t="s">
        <v>768</v>
      </c>
      <c r="C230" s="27" t="s">
        <v>764</v>
      </c>
      <c r="D230" s="27" t="s">
        <v>769</v>
      </c>
      <c r="E230" s="27" t="s">
        <v>388</v>
      </c>
      <c r="F230" s="27" t="s">
        <v>318</v>
      </c>
      <c r="G230" s="27" t="s">
        <v>293</v>
      </c>
      <c r="H230" s="27" t="s">
        <v>107</v>
      </c>
      <c r="I230" s="71">
        <f>G230*0.25+H230*0.5</f>
        <v>64.04</v>
      </c>
      <c r="J230" s="28"/>
    </row>
    <row r="231" customHeight="1" spans="1:10">
      <c r="A231" s="28">
        <v>4</v>
      </c>
      <c r="B231" s="27" t="s">
        <v>770</v>
      </c>
      <c r="C231" s="27" t="s">
        <v>764</v>
      </c>
      <c r="D231" s="27" t="s">
        <v>771</v>
      </c>
      <c r="E231" s="27" t="s">
        <v>63</v>
      </c>
      <c r="F231" s="27" t="s">
        <v>118</v>
      </c>
      <c r="G231" s="27" t="s">
        <v>91</v>
      </c>
      <c r="H231" s="27" t="s">
        <v>566</v>
      </c>
      <c r="I231" s="71">
        <f>G231*0.25+H231*0.5</f>
        <v>70.5</v>
      </c>
      <c r="J231" s="28"/>
    </row>
    <row r="232" customHeight="1" spans="1:10">
      <c r="A232" s="28">
        <v>5</v>
      </c>
      <c r="B232" s="27" t="s">
        <v>772</v>
      </c>
      <c r="C232" s="27" t="s">
        <v>764</v>
      </c>
      <c r="D232" s="27" t="s">
        <v>773</v>
      </c>
      <c r="E232" s="27" t="s">
        <v>115</v>
      </c>
      <c r="F232" s="27" t="s">
        <v>211</v>
      </c>
      <c r="G232" s="27" t="s">
        <v>306</v>
      </c>
      <c r="H232" s="27" t="s">
        <v>112</v>
      </c>
      <c r="I232" s="71">
        <f>G232*0.25+H232*0.5</f>
        <v>64.915</v>
      </c>
      <c r="J232" s="28"/>
    </row>
    <row r="233" customHeight="1" spans="1:10">
      <c r="A233" s="28">
        <v>6</v>
      </c>
      <c r="B233" s="27" t="s">
        <v>774</v>
      </c>
      <c r="C233" s="27" t="s">
        <v>764</v>
      </c>
      <c r="D233" s="27" t="s">
        <v>775</v>
      </c>
      <c r="E233" s="27" t="s">
        <v>143</v>
      </c>
      <c r="F233" s="27" t="s">
        <v>302</v>
      </c>
      <c r="G233" s="27" t="s">
        <v>235</v>
      </c>
      <c r="H233" s="27" t="s">
        <v>298</v>
      </c>
      <c r="I233" s="71">
        <f>G233*0.25+H233*0.5</f>
        <v>67.585</v>
      </c>
      <c r="J233" s="28"/>
    </row>
    <row r="234" customHeight="1" spans="1:10">
      <c r="A234" s="28">
        <v>7</v>
      </c>
      <c r="B234" s="27" t="s">
        <v>776</v>
      </c>
      <c r="C234" s="27" t="s">
        <v>764</v>
      </c>
      <c r="D234" s="27" t="s">
        <v>777</v>
      </c>
      <c r="E234" s="27" t="s">
        <v>388</v>
      </c>
      <c r="F234" s="27" t="s">
        <v>69</v>
      </c>
      <c r="G234" s="27" t="s">
        <v>778</v>
      </c>
      <c r="H234" s="27" t="s">
        <v>77</v>
      </c>
      <c r="I234" s="71">
        <f>G234*0.25+H234*0.5</f>
        <v>67.665</v>
      </c>
      <c r="J234" s="28"/>
    </row>
    <row r="235" customHeight="1" spans="1:10">
      <c r="A235" s="28">
        <v>1</v>
      </c>
      <c r="B235" s="27" t="s">
        <v>779</v>
      </c>
      <c r="C235" s="27" t="s">
        <v>780</v>
      </c>
      <c r="D235" s="27" t="s">
        <v>781</v>
      </c>
      <c r="E235" s="27" t="s">
        <v>343</v>
      </c>
      <c r="F235" s="27" t="s">
        <v>412</v>
      </c>
      <c r="G235" s="27" t="s">
        <v>782</v>
      </c>
      <c r="H235" s="27" t="s">
        <v>419</v>
      </c>
      <c r="I235" s="72">
        <f>G235*0.25+H235*0.5</f>
        <v>61.835</v>
      </c>
      <c r="J235" s="28"/>
    </row>
    <row r="236" customHeight="1" spans="1:10">
      <c r="A236" s="28">
        <v>2</v>
      </c>
      <c r="B236" s="27" t="s">
        <v>783</v>
      </c>
      <c r="C236" s="27" t="s">
        <v>780</v>
      </c>
      <c r="D236" s="27" t="s">
        <v>784</v>
      </c>
      <c r="E236" s="27" t="s">
        <v>186</v>
      </c>
      <c r="F236" s="27" t="s">
        <v>207</v>
      </c>
      <c r="G236" s="27" t="s">
        <v>756</v>
      </c>
      <c r="H236" s="27" t="s">
        <v>59</v>
      </c>
      <c r="I236" s="72">
        <f>G236*0.25+H236*0.5</f>
        <v>64.415</v>
      </c>
      <c r="J236" s="28"/>
    </row>
    <row r="237" customHeight="1" spans="1:10">
      <c r="A237" s="28">
        <v>3</v>
      </c>
      <c r="B237" s="27" t="s">
        <v>785</v>
      </c>
      <c r="C237" s="27" t="s">
        <v>780</v>
      </c>
      <c r="D237" s="27" t="s">
        <v>786</v>
      </c>
      <c r="E237" s="27" t="s">
        <v>80</v>
      </c>
      <c r="F237" s="27" t="s">
        <v>118</v>
      </c>
      <c r="G237" s="27" t="s">
        <v>644</v>
      </c>
      <c r="H237" s="27" t="s">
        <v>88</v>
      </c>
      <c r="I237" s="72">
        <f>G237*0.25+H237*0.5</f>
        <v>64.5</v>
      </c>
      <c r="J237" s="28"/>
    </row>
    <row r="238" customHeight="1" spans="1:10">
      <c r="A238" s="28">
        <v>4</v>
      </c>
      <c r="B238" s="27" t="s">
        <v>787</v>
      </c>
      <c r="C238" s="27" t="s">
        <v>780</v>
      </c>
      <c r="D238" s="27" t="s">
        <v>788</v>
      </c>
      <c r="E238" s="27" t="s">
        <v>156</v>
      </c>
      <c r="F238" s="27" t="s">
        <v>69</v>
      </c>
      <c r="G238" s="27" t="s">
        <v>789</v>
      </c>
      <c r="H238" s="27" t="s">
        <v>236</v>
      </c>
      <c r="I238" s="72">
        <f>G238*0.25+H238*0.5</f>
        <v>62.085</v>
      </c>
      <c r="J238" s="28"/>
    </row>
    <row r="239" customHeight="1" spans="1:10">
      <c r="A239" s="28">
        <v>5</v>
      </c>
      <c r="B239" s="27" t="s">
        <v>790</v>
      </c>
      <c r="C239" s="27" t="s">
        <v>780</v>
      </c>
      <c r="D239" s="27" t="s">
        <v>791</v>
      </c>
      <c r="E239" s="27" t="s">
        <v>118</v>
      </c>
      <c r="F239" s="27" t="s">
        <v>218</v>
      </c>
      <c r="G239" s="27" t="s">
        <v>792</v>
      </c>
      <c r="H239" s="27" t="s">
        <v>96</v>
      </c>
      <c r="I239" s="72">
        <f>G239*0.25+H239*0.5</f>
        <v>68.54</v>
      </c>
      <c r="J239" s="28"/>
    </row>
    <row r="240" customHeight="1" spans="1:10">
      <c r="A240" s="28">
        <v>6</v>
      </c>
      <c r="B240" s="27" t="s">
        <v>793</v>
      </c>
      <c r="C240" s="27" t="s">
        <v>780</v>
      </c>
      <c r="D240" s="27" t="s">
        <v>794</v>
      </c>
      <c r="E240" s="27" t="s">
        <v>343</v>
      </c>
      <c r="F240" s="27" t="s">
        <v>143</v>
      </c>
      <c r="G240" s="27" t="s">
        <v>450</v>
      </c>
      <c r="H240" s="27" t="s">
        <v>208</v>
      </c>
      <c r="I240" s="72">
        <f>G240*0.25+H240*0.5</f>
        <v>65.835</v>
      </c>
      <c r="J240" s="28"/>
    </row>
    <row r="241" customHeight="1" spans="1:10">
      <c r="A241" s="28">
        <v>7</v>
      </c>
      <c r="B241" s="27" t="s">
        <v>795</v>
      </c>
      <c r="C241" s="27" t="s">
        <v>780</v>
      </c>
      <c r="D241" s="27" t="s">
        <v>796</v>
      </c>
      <c r="E241" s="27" t="s">
        <v>263</v>
      </c>
      <c r="F241" s="27" t="s">
        <v>115</v>
      </c>
      <c r="G241" s="27" t="s">
        <v>281</v>
      </c>
      <c r="H241" s="27" t="s">
        <v>124</v>
      </c>
      <c r="I241" s="72">
        <f>G241*0.25+H241*0.5</f>
        <v>71.625</v>
      </c>
      <c r="J241" s="28"/>
    </row>
    <row r="242" customHeight="1" spans="1:10">
      <c r="A242" s="28">
        <v>8</v>
      </c>
      <c r="B242" s="66" t="s">
        <v>797</v>
      </c>
      <c r="C242" s="66" t="s">
        <v>780</v>
      </c>
      <c r="D242" s="67" t="s">
        <v>798</v>
      </c>
      <c r="E242" s="66">
        <v>40.5</v>
      </c>
      <c r="F242" s="66">
        <v>46.5</v>
      </c>
      <c r="G242" s="66">
        <v>87</v>
      </c>
      <c r="H242" s="74">
        <v>80.67</v>
      </c>
      <c r="I242" s="72">
        <f>G242*0.25+H242*0.5</f>
        <v>62.085</v>
      </c>
      <c r="J242" s="28"/>
    </row>
    <row r="243" customHeight="1" spans="1:10">
      <c r="A243" s="28">
        <v>9</v>
      </c>
      <c r="B243" s="27" t="s">
        <v>799</v>
      </c>
      <c r="C243" s="27" t="s">
        <v>780</v>
      </c>
      <c r="D243" s="27" t="s">
        <v>800</v>
      </c>
      <c r="E243" s="27" t="s">
        <v>17</v>
      </c>
      <c r="F243" s="27" t="s">
        <v>219</v>
      </c>
      <c r="G243" s="27" t="s">
        <v>152</v>
      </c>
      <c r="H243" s="27" t="s">
        <v>133</v>
      </c>
      <c r="I243" s="72">
        <f>G243*0.25+H243*0.5</f>
        <v>68</v>
      </c>
      <c r="J243" s="28"/>
    </row>
    <row r="244" customHeight="1" spans="1:10">
      <c r="A244" s="28">
        <v>10</v>
      </c>
      <c r="B244" s="27" t="s">
        <v>801</v>
      </c>
      <c r="C244" s="27" t="s">
        <v>780</v>
      </c>
      <c r="D244" s="27" t="s">
        <v>802</v>
      </c>
      <c r="E244" s="27" t="s">
        <v>143</v>
      </c>
      <c r="F244" s="27" t="s">
        <v>138</v>
      </c>
      <c r="G244" s="27" t="s">
        <v>202</v>
      </c>
      <c r="H244" s="27" t="s">
        <v>486</v>
      </c>
      <c r="I244" s="72">
        <f>G244*0.25+H244*0.5</f>
        <v>70.585</v>
      </c>
      <c r="J244" s="28"/>
    </row>
    <row r="245" customHeight="1" spans="1:10">
      <c r="A245" s="28">
        <v>11</v>
      </c>
      <c r="B245" s="27" t="s">
        <v>803</v>
      </c>
      <c r="C245" s="27" t="s">
        <v>780</v>
      </c>
      <c r="D245" s="27" t="s">
        <v>804</v>
      </c>
      <c r="E245" s="27" t="s">
        <v>805</v>
      </c>
      <c r="F245" s="27" t="s">
        <v>218</v>
      </c>
      <c r="G245" s="27" t="s">
        <v>806</v>
      </c>
      <c r="H245" s="27" t="s">
        <v>807</v>
      </c>
      <c r="I245" s="72">
        <f>G245*0.25+H245*0.5</f>
        <v>65.665</v>
      </c>
      <c r="J245" s="28"/>
    </row>
    <row r="246" customHeight="1" spans="1:10">
      <c r="A246" s="28">
        <v>12</v>
      </c>
      <c r="B246" s="27" t="s">
        <v>808</v>
      </c>
      <c r="C246" s="27" t="s">
        <v>780</v>
      </c>
      <c r="D246" s="27" t="s">
        <v>809</v>
      </c>
      <c r="E246" s="27" t="s">
        <v>115</v>
      </c>
      <c r="F246" s="27" t="s">
        <v>138</v>
      </c>
      <c r="G246" s="27" t="s">
        <v>792</v>
      </c>
      <c r="H246" s="27" t="s">
        <v>486</v>
      </c>
      <c r="I246" s="72">
        <f>G246*0.25+H246*0.5</f>
        <v>68.21</v>
      </c>
      <c r="J246" s="28"/>
    </row>
    <row r="247" customHeight="1" spans="1:10">
      <c r="A247" s="28">
        <v>13</v>
      </c>
      <c r="B247" s="27" t="s">
        <v>810</v>
      </c>
      <c r="C247" s="27" t="s">
        <v>780</v>
      </c>
      <c r="D247" s="27" t="s">
        <v>811</v>
      </c>
      <c r="E247" s="27" t="s">
        <v>64</v>
      </c>
      <c r="F247" s="27" t="s">
        <v>143</v>
      </c>
      <c r="G247" s="27" t="s">
        <v>51</v>
      </c>
      <c r="H247" s="27" t="s">
        <v>52</v>
      </c>
      <c r="I247" s="72">
        <f>G247*0.25+H247*0.5</f>
        <v>70.75</v>
      </c>
      <c r="J247" s="28"/>
    </row>
    <row r="248" customHeight="1" spans="1:10">
      <c r="A248" s="28">
        <v>14</v>
      </c>
      <c r="B248" s="27" t="s">
        <v>812</v>
      </c>
      <c r="C248" s="27" t="s">
        <v>780</v>
      </c>
      <c r="D248" s="27" t="s">
        <v>813</v>
      </c>
      <c r="E248" s="27" t="s">
        <v>289</v>
      </c>
      <c r="F248" s="27" t="s">
        <v>17</v>
      </c>
      <c r="G248" s="27" t="s">
        <v>814</v>
      </c>
      <c r="H248" s="27" t="s">
        <v>242</v>
      </c>
      <c r="I248" s="72">
        <f>G248*0.25+H248*0.5</f>
        <v>72.46</v>
      </c>
      <c r="J248" s="28"/>
    </row>
    <row r="249" customHeight="1" spans="1:10">
      <c r="A249" s="28">
        <v>15</v>
      </c>
      <c r="B249" s="27" t="s">
        <v>815</v>
      </c>
      <c r="C249" s="27" t="s">
        <v>780</v>
      </c>
      <c r="D249" s="27" t="s">
        <v>816</v>
      </c>
      <c r="E249" s="27" t="s">
        <v>322</v>
      </c>
      <c r="F249" s="27" t="s">
        <v>110</v>
      </c>
      <c r="G249" s="27" t="s">
        <v>312</v>
      </c>
      <c r="H249" s="27" t="s">
        <v>566</v>
      </c>
      <c r="I249" s="72">
        <f>G249*0.25+H249*0.5</f>
        <v>62.125</v>
      </c>
      <c r="J249" s="28"/>
    </row>
    <row r="250" customHeight="1" spans="1:10">
      <c r="A250" s="28">
        <v>16</v>
      </c>
      <c r="B250" s="27" t="s">
        <v>817</v>
      </c>
      <c r="C250" s="27" t="s">
        <v>780</v>
      </c>
      <c r="D250" s="27" t="s">
        <v>818</v>
      </c>
      <c r="E250" s="27" t="s">
        <v>289</v>
      </c>
      <c r="F250" s="27" t="s">
        <v>218</v>
      </c>
      <c r="G250" s="27" t="s">
        <v>202</v>
      </c>
      <c r="H250" s="27" t="s">
        <v>133</v>
      </c>
      <c r="I250" s="72">
        <f>G250*0.25+H250*0.5</f>
        <v>67.75</v>
      </c>
      <c r="J250" s="28"/>
    </row>
    <row r="251" customHeight="1" spans="1:10">
      <c r="A251" s="28">
        <v>17</v>
      </c>
      <c r="B251" s="27" t="s">
        <v>819</v>
      </c>
      <c r="C251" s="27" t="s">
        <v>780</v>
      </c>
      <c r="D251" s="27" t="s">
        <v>820</v>
      </c>
      <c r="E251" s="27" t="s">
        <v>50</v>
      </c>
      <c r="F251" s="27" t="s">
        <v>207</v>
      </c>
      <c r="G251" s="27" t="s">
        <v>644</v>
      </c>
      <c r="H251" s="27" t="s">
        <v>162</v>
      </c>
      <c r="I251" s="72">
        <f>G251*0.25+H251*0.5</f>
        <v>67</v>
      </c>
      <c r="J251" s="28"/>
    </row>
    <row r="252" customHeight="1" spans="1:10">
      <c r="A252" s="28">
        <v>1</v>
      </c>
      <c r="B252" s="27" t="s">
        <v>821</v>
      </c>
      <c r="C252" s="27" t="s">
        <v>822</v>
      </c>
      <c r="D252" s="27" t="s">
        <v>823</v>
      </c>
      <c r="E252" s="27" t="s">
        <v>322</v>
      </c>
      <c r="F252" s="27" t="s">
        <v>230</v>
      </c>
      <c r="G252" s="27" t="s">
        <v>824</v>
      </c>
      <c r="H252" s="27" t="s">
        <v>825</v>
      </c>
      <c r="I252" s="71">
        <f>G252*0.25+H252*0.5</f>
        <v>61.375</v>
      </c>
      <c r="J252" s="28"/>
    </row>
    <row r="253" customHeight="1" spans="1:10">
      <c r="A253" s="28">
        <v>2</v>
      </c>
      <c r="B253" s="27" t="s">
        <v>826</v>
      </c>
      <c r="C253" s="27" t="s">
        <v>822</v>
      </c>
      <c r="D253" s="27" t="s">
        <v>827</v>
      </c>
      <c r="E253" s="27" t="s">
        <v>828</v>
      </c>
      <c r="F253" s="27" t="s">
        <v>474</v>
      </c>
      <c r="G253" s="27" t="s">
        <v>340</v>
      </c>
      <c r="H253" s="27" t="s">
        <v>112</v>
      </c>
      <c r="I253" s="71">
        <f>G253*0.25+H253*0.5</f>
        <v>58.29</v>
      </c>
      <c r="J253" s="28"/>
    </row>
    <row r="254" customHeight="1" spans="1:10">
      <c r="A254" s="28">
        <v>3</v>
      </c>
      <c r="B254" s="27" t="s">
        <v>829</v>
      </c>
      <c r="C254" s="27" t="s">
        <v>822</v>
      </c>
      <c r="D254" s="27" t="s">
        <v>830</v>
      </c>
      <c r="E254" s="27" t="s">
        <v>151</v>
      </c>
      <c r="F254" s="27" t="s">
        <v>828</v>
      </c>
      <c r="G254" s="27" t="s">
        <v>124</v>
      </c>
      <c r="H254" s="27" t="s">
        <v>831</v>
      </c>
      <c r="I254" s="71">
        <f>G254*0.25+H254*0.5</f>
        <v>51.165</v>
      </c>
      <c r="J254" s="28"/>
    </row>
    <row r="255" customHeight="1" spans="1:10">
      <c r="A255" s="28">
        <v>4</v>
      </c>
      <c r="B255" s="27" t="s">
        <v>832</v>
      </c>
      <c r="C255" s="27" t="s">
        <v>822</v>
      </c>
      <c r="D255" s="27" t="s">
        <v>833</v>
      </c>
      <c r="E255" s="27" t="s">
        <v>156</v>
      </c>
      <c r="F255" s="27" t="s">
        <v>110</v>
      </c>
      <c r="G255" s="27" t="s">
        <v>464</v>
      </c>
      <c r="H255" s="27" t="s">
        <v>208</v>
      </c>
      <c r="I255" s="71">
        <f>G255*0.25+H255*0.5</f>
        <v>63.335</v>
      </c>
      <c r="J255" s="28"/>
    </row>
    <row r="256" customHeight="1" spans="1:10">
      <c r="A256" s="28">
        <v>5</v>
      </c>
      <c r="B256" s="27" t="s">
        <v>834</v>
      </c>
      <c r="C256" s="27" t="s">
        <v>822</v>
      </c>
      <c r="D256" s="27" t="s">
        <v>835</v>
      </c>
      <c r="E256" s="27" t="s">
        <v>301</v>
      </c>
      <c r="F256" s="27" t="s">
        <v>151</v>
      </c>
      <c r="G256" s="27" t="s">
        <v>327</v>
      </c>
      <c r="H256" s="27" t="s">
        <v>836</v>
      </c>
      <c r="I256" s="71">
        <f>G256*0.25+H256*0.5</f>
        <v>62.5</v>
      </c>
      <c r="J256" s="28"/>
    </row>
    <row r="257" customHeight="1" spans="1:10">
      <c r="A257" s="28">
        <v>6</v>
      </c>
      <c r="B257" s="27" t="s">
        <v>837</v>
      </c>
      <c r="C257" s="27" t="s">
        <v>822</v>
      </c>
      <c r="D257" s="27" t="s">
        <v>838</v>
      </c>
      <c r="E257" s="27" t="s">
        <v>137</v>
      </c>
      <c r="F257" s="27" t="s">
        <v>80</v>
      </c>
      <c r="G257" s="27" t="s">
        <v>756</v>
      </c>
      <c r="H257" s="27" t="s">
        <v>242</v>
      </c>
      <c r="I257" s="71">
        <f t="shared" ref="I257:I276" si="11">G257*0.25+H257*0.5</f>
        <v>65.085</v>
      </c>
      <c r="J257" s="28"/>
    </row>
    <row r="258" customHeight="1" spans="1:10">
      <c r="A258" s="28">
        <v>7</v>
      </c>
      <c r="B258" s="27" t="s">
        <v>839</v>
      </c>
      <c r="C258" s="27" t="s">
        <v>822</v>
      </c>
      <c r="D258" s="27" t="s">
        <v>840</v>
      </c>
      <c r="E258" s="27" t="s">
        <v>841</v>
      </c>
      <c r="F258" s="27" t="s">
        <v>267</v>
      </c>
      <c r="G258" s="27" t="s">
        <v>176</v>
      </c>
      <c r="H258" s="27" t="s">
        <v>445</v>
      </c>
      <c r="I258" s="71">
        <f>G258*0.25+H258*0.5</f>
        <v>54.085</v>
      </c>
      <c r="J258" s="28"/>
    </row>
    <row r="259" customHeight="1" spans="1:10">
      <c r="A259" s="28">
        <v>8</v>
      </c>
      <c r="B259" s="27" t="s">
        <v>842</v>
      </c>
      <c r="C259" s="27" t="s">
        <v>822</v>
      </c>
      <c r="D259" s="27" t="s">
        <v>843</v>
      </c>
      <c r="E259" s="27" t="s">
        <v>805</v>
      </c>
      <c r="F259" s="27" t="s">
        <v>195</v>
      </c>
      <c r="G259" s="27" t="s">
        <v>644</v>
      </c>
      <c r="H259" s="27" t="s">
        <v>807</v>
      </c>
      <c r="I259" s="71">
        <f>G259*0.25+H259*0.5</f>
        <v>66.665</v>
      </c>
      <c r="J259" s="28"/>
    </row>
    <row r="260" customHeight="1" spans="1:10">
      <c r="A260" s="28">
        <v>9</v>
      </c>
      <c r="B260" s="27" t="s">
        <v>844</v>
      </c>
      <c r="C260" s="27" t="s">
        <v>822</v>
      </c>
      <c r="D260" s="27" t="s">
        <v>845</v>
      </c>
      <c r="E260" s="27" t="s">
        <v>99</v>
      </c>
      <c r="F260" s="27" t="s">
        <v>322</v>
      </c>
      <c r="G260" s="27" t="s">
        <v>327</v>
      </c>
      <c r="H260" s="27" t="s">
        <v>836</v>
      </c>
      <c r="I260" s="71">
        <f>G260*0.25+H260*0.5</f>
        <v>62.5</v>
      </c>
      <c r="J260" s="28"/>
    </row>
    <row r="261" customHeight="1" spans="1:10">
      <c r="A261" s="28">
        <v>10</v>
      </c>
      <c r="B261" s="27" t="s">
        <v>846</v>
      </c>
      <c r="C261" s="27" t="s">
        <v>822</v>
      </c>
      <c r="D261" s="27" t="s">
        <v>847</v>
      </c>
      <c r="E261" s="27" t="s">
        <v>848</v>
      </c>
      <c r="F261" s="27" t="s">
        <v>211</v>
      </c>
      <c r="G261" s="27" t="s">
        <v>315</v>
      </c>
      <c r="H261" s="27" t="s">
        <v>825</v>
      </c>
      <c r="I261" s="71">
        <f>G261*0.25+H261*0.5</f>
        <v>63.375</v>
      </c>
      <c r="J261" s="28"/>
    </row>
    <row r="262" customHeight="1" spans="1:10">
      <c r="A262" s="28">
        <v>11</v>
      </c>
      <c r="B262" s="27" t="s">
        <v>849</v>
      </c>
      <c r="C262" s="27" t="s">
        <v>822</v>
      </c>
      <c r="D262" s="27" t="s">
        <v>850</v>
      </c>
      <c r="E262" s="27" t="s">
        <v>296</v>
      </c>
      <c r="F262" s="27" t="s">
        <v>851</v>
      </c>
      <c r="G262" s="27" t="s">
        <v>133</v>
      </c>
      <c r="H262" s="27" t="s">
        <v>96</v>
      </c>
      <c r="I262" s="71">
        <f>G262*0.25+H262*0.5</f>
        <v>61.665</v>
      </c>
      <c r="J262" s="28"/>
    </row>
    <row r="263" customHeight="1" spans="1:10">
      <c r="A263" s="28">
        <v>12</v>
      </c>
      <c r="B263" s="27" t="s">
        <v>852</v>
      </c>
      <c r="C263" s="27" t="s">
        <v>822</v>
      </c>
      <c r="D263" s="27" t="s">
        <v>853</v>
      </c>
      <c r="E263" s="27" t="s">
        <v>285</v>
      </c>
      <c r="F263" s="27" t="s">
        <v>151</v>
      </c>
      <c r="G263" s="27" t="s">
        <v>854</v>
      </c>
      <c r="H263" s="27" t="s">
        <v>855</v>
      </c>
      <c r="I263" s="71">
        <f>G263*0.25+H263*0.5</f>
        <v>64.585</v>
      </c>
      <c r="J263" s="28"/>
    </row>
    <row r="264" customHeight="1" spans="1:10">
      <c r="A264" s="28">
        <v>1</v>
      </c>
      <c r="B264" s="27" t="s">
        <v>856</v>
      </c>
      <c r="C264" s="27" t="s">
        <v>857</v>
      </c>
      <c r="D264" s="27" t="s">
        <v>858</v>
      </c>
      <c r="E264" s="27" t="s">
        <v>23</v>
      </c>
      <c r="F264" s="27" t="s">
        <v>263</v>
      </c>
      <c r="G264" s="27" t="s">
        <v>489</v>
      </c>
      <c r="H264" s="27" t="s">
        <v>298</v>
      </c>
      <c r="I264" s="71">
        <f>G264*0.25+H264*0.5</f>
        <v>72.585</v>
      </c>
      <c r="J264" s="28"/>
    </row>
    <row r="265" customHeight="1" spans="1:10">
      <c r="A265" s="28">
        <v>2</v>
      </c>
      <c r="B265" s="27" t="s">
        <v>575</v>
      </c>
      <c r="C265" s="27" t="s">
        <v>857</v>
      </c>
      <c r="D265" s="27" t="s">
        <v>859</v>
      </c>
      <c r="E265" s="27" t="s">
        <v>176</v>
      </c>
      <c r="F265" s="27" t="s">
        <v>43</v>
      </c>
      <c r="G265" s="27" t="s">
        <v>530</v>
      </c>
      <c r="H265" s="27" t="s">
        <v>416</v>
      </c>
      <c r="I265" s="71">
        <f>G265*0.25+H265*0.5</f>
        <v>80.46</v>
      </c>
      <c r="J265" s="28"/>
    </row>
    <row r="266" customHeight="1" spans="1:10">
      <c r="A266" s="28">
        <v>3</v>
      </c>
      <c r="B266" s="27" t="s">
        <v>860</v>
      </c>
      <c r="C266" s="27" t="s">
        <v>857</v>
      </c>
      <c r="D266" s="27" t="s">
        <v>861</v>
      </c>
      <c r="E266" s="27" t="s">
        <v>43</v>
      </c>
      <c r="F266" s="27" t="s">
        <v>75</v>
      </c>
      <c r="G266" s="27" t="s">
        <v>264</v>
      </c>
      <c r="H266" s="27" t="s">
        <v>153</v>
      </c>
      <c r="I266" s="71">
        <f>G266*0.25+H266*0.5</f>
        <v>76.54</v>
      </c>
      <c r="J266" s="28"/>
    </row>
    <row r="267" customHeight="1" spans="1:10">
      <c r="A267" s="28">
        <v>4</v>
      </c>
      <c r="B267" s="27" t="s">
        <v>862</v>
      </c>
      <c r="C267" s="27" t="s">
        <v>857</v>
      </c>
      <c r="D267" s="27" t="s">
        <v>863</v>
      </c>
      <c r="E267" s="27" t="s">
        <v>364</v>
      </c>
      <c r="F267" s="27" t="s">
        <v>57</v>
      </c>
      <c r="G267" s="27" t="s">
        <v>385</v>
      </c>
      <c r="H267" s="27" t="s">
        <v>864</v>
      </c>
      <c r="I267" s="71">
        <f>G267*0.25+H267*0.5</f>
        <v>75.375</v>
      </c>
      <c r="J267" s="28"/>
    </row>
    <row r="268" customHeight="1" spans="1:10">
      <c r="A268" s="28">
        <v>5</v>
      </c>
      <c r="B268" s="27" t="s">
        <v>865</v>
      </c>
      <c r="C268" s="27" t="s">
        <v>857</v>
      </c>
      <c r="D268" s="27" t="s">
        <v>866</v>
      </c>
      <c r="E268" s="27" t="s">
        <v>43</v>
      </c>
      <c r="F268" s="27" t="s">
        <v>175</v>
      </c>
      <c r="G268" s="27" t="s">
        <v>489</v>
      </c>
      <c r="H268" s="27" t="s">
        <v>867</v>
      </c>
      <c r="I268" s="71">
        <f>G268*0.25+H268*0.5</f>
        <v>75.75</v>
      </c>
      <c r="J268" s="28"/>
    </row>
    <row r="269" customHeight="1" spans="1:10">
      <c r="A269" s="28">
        <v>6</v>
      </c>
      <c r="B269" s="27" t="s">
        <v>868</v>
      </c>
      <c r="C269" s="27" t="s">
        <v>857</v>
      </c>
      <c r="D269" s="27" t="s">
        <v>869</v>
      </c>
      <c r="E269" s="27" t="s">
        <v>64</v>
      </c>
      <c r="F269" s="27" t="s">
        <v>30</v>
      </c>
      <c r="G269" s="27" t="s">
        <v>533</v>
      </c>
      <c r="H269" s="27" t="s">
        <v>158</v>
      </c>
      <c r="I269" s="71">
        <f>G269*0.25+H269*0.5</f>
        <v>74.415</v>
      </c>
      <c r="J269" s="28"/>
    </row>
    <row r="270" customHeight="1" spans="1:10">
      <c r="A270" s="28">
        <v>7</v>
      </c>
      <c r="B270" s="27" t="s">
        <v>870</v>
      </c>
      <c r="C270" s="27" t="s">
        <v>857</v>
      </c>
      <c r="D270" s="27" t="s">
        <v>871</v>
      </c>
      <c r="E270" s="27" t="s">
        <v>70</v>
      </c>
      <c r="F270" s="27" t="s">
        <v>181</v>
      </c>
      <c r="G270" s="27" t="s">
        <v>872</v>
      </c>
      <c r="H270" s="27" t="s">
        <v>96</v>
      </c>
      <c r="I270" s="71">
        <f>G270*0.25+H270*0.5</f>
        <v>76.04</v>
      </c>
      <c r="J270" s="28"/>
    </row>
    <row r="271" customHeight="1" spans="1:10">
      <c r="A271" s="28">
        <v>8</v>
      </c>
      <c r="B271" s="27" t="s">
        <v>873</v>
      </c>
      <c r="C271" s="27" t="s">
        <v>857</v>
      </c>
      <c r="D271" s="27" t="s">
        <v>874</v>
      </c>
      <c r="E271" s="27" t="s">
        <v>81</v>
      </c>
      <c r="F271" s="27" t="s">
        <v>249</v>
      </c>
      <c r="G271" s="27" t="s">
        <v>875</v>
      </c>
      <c r="H271" s="27" t="s">
        <v>197</v>
      </c>
      <c r="I271" s="71">
        <f>G271*0.25+H271*0.5</f>
        <v>70.835</v>
      </c>
      <c r="J271" s="28"/>
    </row>
    <row r="272" customHeight="1" spans="1:10">
      <c r="A272" s="28">
        <v>9</v>
      </c>
      <c r="B272" s="27" t="s">
        <v>876</v>
      </c>
      <c r="C272" s="27" t="s">
        <v>857</v>
      </c>
      <c r="D272" s="27" t="s">
        <v>877</v>
      </c>
      <c r="E272" s="27" t="s">
        <v>259</v>
      </c>
      <c r="F272" s="27" t="s">
        <v>43</v>
      </c>
      <c r="G272" s="27" t="s">
        <v>492</v>
      </c>
      <c r="H272" s="27" t="s">
        <v>33</v>
      </c>
      <c r="I272" s="71">
        <f>G272*0.25+H272*0.5</f>
        <v>78.585</v>
      </c>
      <c r="J272" s="28"/>
    </row>
    <row r="273" customHeight="1" spans="1:10">
      <c r="A273" s="28">
        <v>1</v>
      </c>
      <c r="B273" s="27" t="s">
        <v>878</v>
      </c>
      <c r="C273" s="27" t="s">
        <v>879</v>
      </c>
      <c r="D273" s="27" t="s">
        <v>880</v>
      </c>
      <c r="E273" s="27" t="s">
        <v>211</v>
      </c>
      <c r="F273" s="27" t="s">
        <v>364</v>
      </c>
      <c r="G273" s="27" t="s">
        <v>25</v>
      </c>
      <c r="H273" s="27" t="s">
        <v>171</v>
      </c>
      <c r="I273" s="71">
        <f>G273*0.25+H273*0.5</f>
        <v>74.46</v>
      </c>
      <c r="J273" s="28"/>
    </row>
    <row r="274" customHeight="1" spans="1:10">
      <c r="A274" s="28">
        <v>2</v>
      </c>
      <c r="B274" s="27" t="s">
        <v>881</v>
      </c>
      <c r="C274" s="27" t="s">
        <v>879</v>
      </c>
      <c r="D274" s="27" t="s">
        <v>882</v>
      </c>
      <c r="E274" s="27" t="s">
        <v>848</v>
      </c>
      <c r="F274" s="27" t="s">
        <v>143</v>
      </c>
      <c r="G274" s="27" t="s">
        <v>139</v>
      </c>
      <c r="H274" s="27" t="s">
        <v>162</v>
      </c>
      <c r="I274" s="71">
        <f>G274*0.25+H274*0.5</f>
        <v>65.25</v>
      </c>
      <c r="J274" s="28"/>
    </row>
    <row r="275" customHeight="1" spans="1:10">
      <c r="A275" s="28">
        <v>3</v>
      </c>
      <c r="B275" s="27" t="s">
        <v>883</v>
      </c>
      <c r="C275" s="27" t="s">
        <v>879</v>
      </c>
      <c r="D275" s="27" t="s">
        <v>884</v>
      </c>
      <c r="E275" s="27" t="s">
        <v>56</v>
      </c>
      <c r="F275" s="27" t="s">
        <v>289</v>
      </c>
      <c r="G275" s="27" t="s">
        <v>751</v>
      </c>
      <c r="H275" s="27" t="s">
        <v>96</v>
      </c>
      <c r="I275" s="71">
        <f>G275*0.25+H275*0.5</f>
        <v>76.415</v>
      </c>
      <c r="J275" s="28"/>
    </row>
    <row r="276" customHeight="1" spans="1:10">
      <c r="A276" s="28">
        <v>4</v>
      </c>
      <c r="B276" s="27" t="s">
        <v>885</v>
      </c>
      <c r="C276" s="27" t="s">
        <v>879</v>
      </c>
      <c r="D276" s="27" t="s">
        <v>886</v>
      </c>
      <c r="E276" s="27" t="s">
        <v>207</v>
      </c>
      <c r="F276" s="27" t="s">
        <v>37</v>
      </c>
      <c r="G276" s="27" t="s">
        <v>235</v>
      </c>
      <c r="H276" s="27" t="s">
        <v>369</v>
      </c>
      <c r="I276" s="71">
        <f>G276*0.25+H276*0.5</f>
        <v>70.585</v>
      </c>
      <c r="J276" s="28"/>
    </row>
  </sheetData>
  <autoFilter ref="A2:J276"/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sortState caseSensitive="0" columnSort="0" ref="A264:J272">
    <sortCondition descending="0" ref="C264:C272"/>
    <sortCondition descending="0" ref="J264:J272"/>
  </sortState>
  <pageMargins left="0.55" right="0.55" top="0.590277777777778" bottom="0.590277777777778" header="0.511805555555556" footer="0.511805555555556"/>
  <pageSetup paperSize="9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showGridLines="0" workbookViewId="0">
      <selection activeCell="A4" sqref="A4:A16"/>
    </sheetView>
  </sheetViews>
  <sheetFormatPr defaultColWidth="9" defaultRowHeight="22.5" customHeight="1"/>
  <cols>
    <col min="1" max="1" width="4.375" style="4" customWidth="1"/>
    <col min="2" max="2" width="8.125" style="4" customWidth="1"/>
    <col min="3" max="3" width="6.75" style="4" customWidth="1"/>
    <col min="4" max="4" width="7.875" style="4" customWidth="1"/>
    <col min="5" max="5" width="10.125" style="4" customWidth="1"/>
    <col min="6" max="7" width="6.125" style="4" customWidth="1"/>
    <col min="8" max="8" width="5.75" style="4" customWidth="1"/>
    <col min="9" max="9" width="6.75" style="5" customWidth="1"/>
    <col min="10" max="10" width="6.25" style="5" customWidth="1"/>
    <col min="11" max="11" width="6.125" style="5" customWidth="1"/>
    <col min="12" max="12" width="6.5" style="5" customWidth="1"/>
    <col min="13" max="13" width="6.75" style="5" customWidth="1"/>
    <col min="14" max="14" width="4.625" style="4" customWidth="1"/>
    <col min="15" max="16383" width="9" style="4"/>
  </cols>
  <sheetData>
    <row r="1" customHeight="1" spans="1:14">
      <c r="A1" s="31" t="s">
        <v>887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="29" customFormat="1" customHeight="1" spans="1:14">
      <c r="A2" s="32" t="s">
        <v>1</v>
      </c>
      <c r="B2" s="32" t="s">
        <v>888</v>
      </c>
      <c r="C2" s="32" t="s">
        <v>2</v>
      </c>
      <c r="D2" s="32" t="s">
        <v>889</v>
      </c>
      <c r="E2" s="33" t="s">
        <v>4</v>
      </c>
      <c r="F2" s="10" t="s">
        <v>5</v>
      </c>
      <c r="G2" s="10"/>
      <c r="H2" s="10"/>
      <c r="I2" s="10"/>
      <c r="J2" s="10"/>
      <c r="K2" s="20" t="s">
        <v>6</v>
      </c>
      <c r="L2" s="21"/>
      <c r="M2" s="22" t="s">
        <v>7</v>
      </c>
      <c r="N2" s="45" t="s">
        <v>8</v>
      </c>
    </row>
    <row r="3" s="29" customFormat="1" customHeight="1" spans="1:14">
      <c r="A3" s="34"/>
      <c r="B3" s="34"/>
      <c r="C3" s="34"/>
      <c r="D3" s="34"/>
      <c r="E3" s="34"/>
      <c r="F3" s="35" t="s">
        <v>9</v>
      </c>
      <c r="G3" s="36" t="s">
        <v>10</v>
      </c>
      <c r="H3" s="37" t="s">
        <v>11</v>
      </c>
      <c r="I3" s="24" t="s">
        <v>890</v>
      </c>
      <c r="J3" s="46" t="s">
        <v>891</v>
      </c>
      <c r="K3" s="20" t="s">
        <v>892</v>
      </c>
      <c r="L3" s="20" t="s">
        <v>893</v>
      </c>
      <c r="M3" s="24"/>
      <c r="N3" s="37"/>
    </row>
    <row r="4" s="30" customFormat="1" customHeight="1" spans="1:14">
      <c r="A4" s="38">
        <v>1</v>
      </c>
      <c r="B4" s="39" t="s">
        <v>894</v>
      </c>
      <c r="C4" s="39" t="s">
        <v>895</v>
      </c>
      <c r="D4" s="39" t="s">
        <v>896</v>
      </c>
      <c r="E4" s="39" t="s">
        <v>897</v>
      </c>
      <c r="F4" s="39">
        <v>79</v>
      </c>
      <c r="G4" s="40">
        <v>54.5</v>
      </c>
      <c r="H4" s="41">
        <v>133.5</v>
      </c>
      <c r="I4" s="47">
        <f t="shared" ref="I4:I6" si="0">101.1089/97.1508*G4</f>
        <v>56.7204289619849</v>
      </c>
      <c r="J4" s="48">
        <f t="shared" ref="J4:J16" si="1">F4+I4</f>
        <v>135.720428961985</v>
      </c>
      <c r="K4" s="48">
        <v>81.67</v>
      </c>
      <c r="L4" s="48">
        <f t="shared" ref="L4:L6" si="2">K4*(81.25/82.02)</f>
        <v>80.9032857839551</v>
      </c>
      <c r="M4" s="48">
        <f>J4*0.25+L4*0.5</f>
        <v>74.3817501324738</v>
      </c>
      <c r="N4" s="17"/>
    </row>
    <row r="5" s="30" customFormat="1" customHeight="1" spans="1:14">
      <c r="A5" s="38">
        <v>2</v>
      </c>
      <c r="B5" s="17" t="s">
        <v>898</v>
      </c>
      <c r="C5" s="17" t="s">
        <v>899</v>
      </c>
      <c r="D5" s="17" t="s">
        <v>896</v>
      </c>
      <c r="E5" s="17" t="s">
        <v>900</v>
      </c>
      <c r="F5" s="17">
        <v>75</v>
      </c>
      <c r="G5" s="17">
        <v>63</v>
      </c>
      <c r="H5" s="17">
        <v>138</v>
      </c>
      <c r="I5" s="18">
        <f>101.1089/97.1508*G5</f>
        <v>65.5667343964229</v>
      </c>
      <c r="J5" s="49">
        <f>F5+I5</f>
        <v>140.566734396423</v>
      </c>
      <c r="K5" s="49">
        <v>86</v>
      </c>
      <c r="L5" s="48">
        <f>K5*(81.25/82.02)</f>
        <v>85.1926359424531</v>
      </c>
      <c r="M5" s="48">
        <f t="shared" ref="M5:M16" si="3">J5*0.25+L5*0.5</f>
        <v>77.7380015703323</v>
      </c>
      <c r="N5" s="17"/>
    </row>
    <row r="6" s="30" customFormat="1" customHeight="1" spans="1:14">
      <c r="A6" s="38">
        <v>3</v>
      </c>
      <c r="B6" s="39" t="s">
        <v>894</v>
      </c>
      <c r="C6" s="39" t="s">
        <v>901</v>
      </c>
      <c r="D6" s="39" t="s">
        <v>896</v>
      </c>
      <c r="E6" s="39" t="s">
        <v>902</v>
      </c>
      <c r="F6" s="39">
        <v>60.5</v>
      </c>
      <c r="G6" s="40">
        <v>34</v>
      </c>
      <c r="H6" s="17">
        <v>94.5</v>
      </c>
      <c r="I6" s="18">
        <f>101.1089/97.1508*G6</f>
        <v>35.385221737752</v>
      </c>
      <c r="J6" s="49">
        <f>F6+I6</f>
        <v>95.885221737752</v>
      </c>
      <c r="K6" s="49">
        <v>83.33</v>
      </c>
      <c r="L6" s="48">
        <f>K6*(81.25/82.02)</f>
        <v>82.5477017800537</v>
      </c>
      <c r="M6" s="48">
        <f>J6*0.25+L6*0.5</f>
        <v>65.2451563244648</v>
      </c>
      <c r="N6" s="17"/>
    </row>
    <row r="7" s="30" customFormat="1" customHeight="1" spans="1:14">
      <c r="A7" s="38">
        <v>4</v>
      </c>
      <c r="B7" s="39" t="s">
        <v>903</v>
      </c>
      <c r="C7" s="39" t="s">
        <v>904</v>
      </c>
      <c r="D7" s="39" t="s">
        <v>905</v>
      </c>
      <c r="E7" s="39" t="s">
        <v>906</v>
      </c>
      <c r="F7" s="39">
        <v>48</v>
      </c>
      <c r="G7" s="40">
        <v>58</v>
      </c>
      <c r="H7" s="17">
        <v>106</v>
      </c>
      <c r="I7" s="18">
        <f t="shared" ref="I7:I14" si="4">101.1089/110.3775*G7</f>
        <v>53.1296342098707</v>
      </c>
      <c r="J7" s="49">
        <f>F7+I7</f>
        <v>101.129634209871</v>
      </c>
      <c r="K7" s="49">
        <v>77.33</v>
      </c>
      <c r="L7" s="49">
        <f>K7*(81.25/81.06)</f>
        <v>77.511257093511</v>
      </c>
      <c r="M7" s="48">
        <f>J7*0.25+L7*0.5</f>
        <v>64.0380370992232</v>
      </c>
      <c r="N7" s="17"/>
    </row>
    <row r="8" s="30" customFormat="1" customHeight="1" spans="1:14">
      <c r="A8" s="38">
        <v>5</v>
      </c>
      <c r="B8" s="39" t="s">
        <v>907</v>
      </c>
      <c r="C8" s="39" t="s">
        <v>908</v>
      </c>
      <c r="D8" s="39" t="s">
        <v>905</v>
      </c>
      <c r="E8" s="39" t="s">
        <v>909</v>
      </c>
      <c r="F8" s="39">
        <v>79.5</v>
      </c>
      <c r="G8" s="40">
        <v>69</v>
      </c>
      <c r="H8" s="17">
        <v>148.5</v>
      </c>
      <c r="I8" s="18">
        <f>101.1089/110.3775*G8</f>
        <v>63.2059441462255</v>
      </c>
      <c r="J8" s="49">
        <f>F8+I8</f>
        <v>142.705944146225</v>
      </c>
      <c r="K8" s="49">
        <v>88.67</v>
      </c>
      <c r="L8" s="49">
        <f t="shared" ref="L8:L14" si="5">K8*(81.25/81.06)</f>
        <v>88.8778374043918</v>
      </c>
      <c r="M8" s="48">
        <f>J8*0.25+L8*0.5</f>
        <v>80.1154047387522</v>
      </c>
      <c r="N8" s="17"/>
    </row>
    <row r="9" s="30" customFormat="1" customHeight="1" spans="1:14">
      <c r="A9" s="38">
        <v>6</v>
      </c>
      <c r="B9" s="39" t="s">
        <v>903</v>
      </c>
      <c r="C9" s="39" t="s">
        <v>910</v>
      </c>
      <c r="D9" s="39" t="s">
        <v>905</v>
      </c>
      <c r="E9" s="39" t="s">
        <v>911</v>
      </c>
      <c r="F9" s="39">
        <v>70</v>
      </c>
      <c r="G9" s="40">
        <v>66.5</v>
      </c>
      <c r="H9" s="17">
        <v>136.5</v>
      </c>
      <c r="I9" s="18">
        <f>101.1089/110.3775*G9</f>
        <v>60.9158737061448</v>
      </c>
      <c r="J9" s="49">
        <f>F9+I9</f>
        <v>130.915873706145</v>
      </c>
      <c r="K9" s="49">
        <v>83.67</v>
      </c>
      <c r="L9" s="49">
        <f>K9*(81.25/81.06)</f>
        <v>83.8661176905996</v>
      </c>
      <c r="M9" s="48">
        <f>J9*0.25+L9*0.5</f>
        <v>74.662027271836</v>
      </c>
      <c r="N9" s="17"/>
    </row>
    <row r="10" s="30" customFormat="1" customHeight="1" spans="1:14">
      <c r="A10" s="38">
        <v>7</v>
      </c>
      <c r="B10" s="39" t="s">
        <v>898</v>
      </c>
      <c r="C10" s="39" t="s">
        <v>912</v>
      </c>
      <c r="D10" s="39" t="s">
        <v>905</v>
      </c>
      <c r="E10" s="39" t="s">
        <v>913</v>
      </c>
      <c r="F10" s="39">
        <v>67</v>
      </c>
      <c r="G10" s="40">
        <v>58</v>
      </c>
      <c r="H10" s="41">
        <v>125</v>
      </c>
      <c r="I10" s="47">
        <f>101.1089/110.3775*G10</f>
        <v>53.1296342098707</v>
      </c>
      <c r="J10" s="48">
        <f>F10+I10</f>
        <v>120.129634209871</v>
      </c>
      <c r="K10" s="48">
        <v>80.67</v>
      </c>
      <c r="L10" s="49">
        <f>K10*(81.25/81.06)</f>
        <v>80.8590858623242</v>
      </c>
      <c r="M10" s="48">
        <f>J10*0.25+L10*0.5</f>
        <v>70.4619514836299</v>
      </c>
      <c r="N10" s="17"/>
    </row>
    <row r="11" s="30" customFormat="1" customHeight="1" spans="1:14">
      <c r="A11" s="38">
        <v>8</v>
      </c>
      <c r="B11" s="39" t="s">
        <v>914</v>
      </c>
      <c r="C11" s="39" t="s">
        <v>73</v>
      </c>
      <c r="D11" s="39" t="s">
        <v>905</v>
      </c>
      <c r="E11" s="39" t="s">
        <v>915</v>
      </c>
      <c r="F11" s="39">
        <v>71.5</v>
      </c>
      <c r="G11" s="40">
        <v>66</v>
      </c>
      <c r="H11" s="17">
        <v>137.5</v>
      </c>
      <c r="I11" s="18">
        <f>101.1089/110.3775*G11</f>
        <v>60.4578596181287</v>
      </c>
      <c r="J11" s="49">
        <f>F11+I11</f>
        <v>131.957859618129</v>
      </c>
      <c r="K11" s="49">
        <v>79.33</v>
      </c>
      <c r="L11" s="49">
        <f>K11*(81.25/81.06)</f>
        <v>79.5159449790279</v>
      </c>
      <c r="M11" s="48">
        <f>J11*0.25+L11*0.5</f>
        <v>72.7474373940462</v>
      </c>
      <c r="N11" s="17"/>
    </row>
    <row r="12" s="30" customFormat="1" customHeight="1" spans="1:14">
      <c r="A12" s="38">
        <v>9</v>
      </c>
      <c r="B12" s="42" t="s">
        <v>907</v>
      </c>
      <c r="C12" s="42" t="s">
        <v>916</v>
      </c>
      <c r="D12" s="42" t="s">
        <v>905</v>
      </c>
      <c r="E12" s="42" t="s">
        <v>917</v>
      </c>
      <c r="F12" s="42">
        <v>60.5</v>
      </c>
      <c r="G12" s="43">
        <v>49.5</v>
      </c>
      <c r="H12" s="44">
        <v>110</v>
      </c>
      <c r="I12" s="50">
        <f>101.1089/110.3775*G12</f>
        <v>45.3433947135965</v>
      </c>
      <c r="J12" s="51">
        <f>F12+I12</f>
        <v>105.843394713597</v>
      </c>
      <c r="K12" s="51">
        <v>76</v>
      </c>
      <c r="L12" s="49">
        <f>K12*(81.25/81.06)</f>
        <v>76.1781396496422</v>
      </c>
      <c r="M12" s="48">
        <f>J12*0.25+L12*0.5</f>
        <v>64.5499185032204</v>
      </c>
      <c r="N12" s="17"/>
    </row>
    <row r="13" s="30" customFormat="1" customHeight="1" spans="1:14">
      <c r="A13" s="38">
        <v>10</v>
      </c>
      <c r="B13" s="39" t="s">
        <v>907</v>
      </c>
      <c r="C13" s="39" t="s">
        <v>918</v>
      </c>
      <c r="D13" s="39" t="s">
        <v>905</v>
      </c>
      <c r="E13" s="39" t="s">
        <v>919</v>
      </c>
      <c r="F13" s="39">
        <v>78.5</v>
      </c>
      <c r="G13" s="40">
        <v>64</v>
      </c>
      <c r="H13" s="17">
        <v>142.5</v>
      </c>
      <c r="I13" s="18">
        <f>101.1089/110.3775*G13</f>
        <v>58.6258032660642</v>
      </c>
      <c r="J13" s="49">
        <f>F13+I13</f>
        <v>137.125803266064</v>
      </c>
      <c r="K13" s="49">
        <v>79.67</v>
      </c>
      <c r="L13" s="49">
        <f>K13*(81.25/81.06)</f>
        <v>79.8567419195657</v>
      </c>
      <c r="M13" s="48">
        <f>J13*0.25+L13*0.5</f>
        <v>74.2098217762989</v>
      </c>
      <c r="N13" s="17"/>
    </row>
    <row r="14" s="30" customFormat="1" customHeight="1" spans="1:14">
      <c r="A14" s="38">
        <v>11</v>
      </c>
      <c r="B14" s="39" t="s">
        <v>894</v>
      </c>
      <c r="C14" s="39" t="s">
        <v>920</v>
      </c>
      <c r="D14" s="39" t="s">
        <v>905</v>
      </c>
      <c r="E14" s="39" t="s">
        <v>921</v>
      </c>
      <c r="F14" s="39">
        <v>52.5</v>
      </c>
      <c r="G14" s="40">
        <v>61.5</v>
      </c>
      <c r="H14" s="17">
        <v>114</v>
      </c>
      <c r="I14" s="18">
        <f>101.1089/110.3775*G14</f>
        <v>56.3357328259836</v>
      </c>
      <c r="J14" s="49">
        <f>F14+I14</f>
        <v>108.835732825984</v>
      </c>
      <c r="K14" s="49">
        <v>85.67</v>
      </c>
      <c r="L14" s="49">
        <f>K14*(81.25/81.06)</f>
        <v>85.8708055761165</v>
      </c>
      <c r="M14" s="48">
        <f>J14*0.25+L14*0.5</f>
        <v>70.1443359945542</v>
      </c>
      <c r="N14" s="17"/>
    </row>
    <row r="15" s="30" customFormat="1" customHeight="1" spans="1:14">
      <c r="A15" s="38">
        <v>12</v>
      </c>
      <c r="B15" s="39" t="s">
        <v>922</v>
      </c>
      <c r="C15" s="39" t="s">
        <v>923</v>
      </c>
      <c r="D15" s="39" t="s">
        <v>924</v>
      </c>
      <c r="E15" s="39" t="s">
        <v>925</v>
      </c>
      <c r="F15" s="39">
        <v>72.5</v>
      </c>
      <c r="G15" s="40">
        <v>50.5</v>
      </c>
      <c r="H15" s="17">
        <v>123</v>
      </c>
      <c r="I15" s="18">
        <f>101.1089/98.9856*G15</f>
        <v>51.5832550391168</v>
      </c>
      <c r="J15" s="49">
        <f>F15+I15</f>
        <v>124.083255039117</v>
      </c>
      <c r="K15" s="49">
        <v>78.83</v>
      </c>
      <c r="L15" s="49">
        <f>K15*(81.25/81.62)</f>
        <v>78.4726476353835</v>
      </c>
      <c r="M15" s="48">
        <f>J15*0.25+L15*0.5</f>
        <v>70.257137577471</v>
      </c>
      <c r="N15" s="17"/>
    </row>
    <row r="16" s="30" customFormat="1" customHeight="1" spans="1:14">
      <c r="A16" s="38">
        <v>13</v>
      </c>
      <c r="B16" s="39" t="s">
        <v>914</v>
      </c>
      <c r="C16" s="39" t="s">
        <v>926</v>
      </c>
      <c r="D16" s="39" t="s">
        <v>924</v>
      </c>
      <c r="E16" s="39" t="s">
        <v>927</v>
      </c>
      <c r="F16" s="39">
        <v>66.5</v>
      </c>
      <c r="G16" s="40">
        <v>48</v>
      </c>
      <c r="H16" s="17">
        <v>114.5</v>
      </c>
      <c r="I16" s="18">
        <f>101.1089/98.9856*G16</f>
        <v>49.0296285520318</v>
      </c>
      <c r="J16" s="49">
        <f>F16+I16</f>
        <v>115.529628552032</v>
      </c>
      <c r="K16" s="49">
        <v>86</v>
      </c>
      <c r="L16" s="49">
        <f>K16*(81.25/81.62)</f>
        <v>85.6101445724087</v>
      </c>
      <c r="M16" s="48">
        <f>J16*0.25+L16*0.5</f>
        <v>71.6874794242124</v>
      </c>
      <c r="N16" s="17"/>
    </row>
  </sheetData>
  <mergeCells count="10">
    <mergeCell ref="A1:N1"/>
    <mergeCell ref="F2:J2"/>
    <mergeCell ref="K2:L2"/>
    <mergeCell ref="A2:A3"/>
    <mergeCell ref="B2:B3"/>
    <mergeCell ref="C2:C3"/>
    <mergeCell ref="D2:D3"/>
    <mergeCell ref="E2:E3"/>
    <mergeCell ref="M2:M3"/>
    <mergeCell ref="N2:N3"/>
  </mergeCells>
  <sortState caseSensitive="0" columnSort="0" ref="A4:N16">
    <sortCondition descending="0" ref="D4:D16"/>
    <sortCondition descending="0" ref="N4:N16"/>
  </sortState>
  <pageMargins left="0.55" right="0.55" top="0.984027777777778" bottom="0.984027777777778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1"/>
  <sheetViews>
    <sheetView showGridLines="0" tabSelected="1" topLeftCell="A100" workbookViewId="0">
      <selection activeCell="A4" sqref="A4:A111"/>
    </sheetView>
  </sheetViews>
  <sheetFormatPr defaultColWidth="9" defaultRowHeight="17.25" customHeight="1"/>
  <cols>
    <col min="1" max="1" width="4.125" style="3" customWidth="1"/>
    <col min="2" max="2" width="6.5" style="3" customWidth="1"/>
    <col min="3" max="3" width="20.25" style="3" customWidth="1"/>
    <col min="4" max="4" width="10.5" style="3" customWidth="1"/>
    <col min="5" max="5" width="6" style="4" customWidth="1"/>
    <col min="6" max="7" width="5.5" style="4" customWidth="1"/>
    <col min="8" max="8" width="6.875" style="5" customWidth="1"/>
    <col min="9" max="10" width="6.25" style="5" customWidth="1"/>
    <col min="11" max="11" width="5.75" style="5" customWidth="1"/>
    <col min="12" max="12" width="6" style="5" customWidth="1"/>
    <col min="13" max="13" width="5.25" style="6" customWidth="1"/>
    <col min="14" max="16383" width="9" style="3"/>
  </cols>
  <sheetData>
    <row r="1" ht="27.75" customHeight="1" spans="1:13">
      <c r="A1" s="7" t="s">
        <v>928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9"/>
    </row>
    <row r="2" s="1" customFormat="1" ht="28.5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20" t="s">
        <v>6</v>
      </c>
      <c r="K2" s="21"/>
      <c r="L2" s="22" t="s">
        <v>7</v>
      </c>
      <c r="M2" s="23" t="s">
        <v>8</v>
      </c>
    </row>
    <row r="3" s="1" customFormat="1" ht="28.5" customHeight="1" spans="1:13">
      <c r="A3" s="11"/>
      <c r="B3" s="11"/>
      <c r="C3" s="11"/>
      <c r="D3" s="12"/>
      <c r="E3" s="10" t="s">
        <v>9</v>
      </c>
      <c r="F3" s="10" t="s">
        <v>10</v>
      </c>
      <c r="G3" s="10" t="s">
        <v>11</v>
      </c>
      <c r="H3" s="13" t="s">
        <v>890</v>
      </c>
      <c r="I3" s="13" t="s">
        <v>891</v>
      </c>
      <c r="J3" s="13" t="s">
        <v>892</v>
      </c>
      <c r="K3" s="13" t="s">
        <v>893</v>
      </c>
      <c r="L3" s="24"/>
      <c r="M3" s="25"/>
    </row>
    <row r="4" s="2" customFormat="1" customHeight="1" spans="1:13">
      <c r="A4" s="14" t="s">
        <v>12</v>
      </c>
      <c r="B4" s="15" t="s">
        <v>929</v>
      </c>
      <c r="C4" s="15" t="s">
        <v>857</v>
      </c>
      <c r="D4" s="16" t="s">
        <v>930</v>
      </c>
      <c r="E4" s="17">
        <v>72.5</v>
      </c>
      <c r="F4" s="17">
        <v>43.5</v>
      </c>
      <c r="G4" s="17">
        <v>116</v>
      </c>
      <c r="H4" s="18">
        <f t="shared" ref="H4:H42" si="0">101.1089/110.3775*F4</f>
        <v>39.847225657403</v>
      </c>
      <c r="I4" s="18">
        <f t="shared" ref="I4:I67" si="1">E4+H4</f>
        <v>112.347225657403</v>
      </c>
      <c r="J4" s="18">
        <v>78.67</v>
      </c>
      <c r="K4" s="18">
        <f>J4*(81.25/81.06)</f>
        <v>78.8543979768073</v>
      </c>
      <c r="L4" s="18">
        <f t="shared" ref="L4:L67" si="2">I4*0.25+K4*0.5</f>
        <v>67.5140054027544</v>
      </c>
      <c r="M4" s="26"/>
    </row>
    <row r="5" s="2" customFormat="1" customHeight="1" spans="1:13">
      <c r="A5" s="14" t="s">
        <v>20</v>
      </c>
      <c r="B5" s="15" t="s">
        <v>931</v>
      </c>
      <c r="C5" s="15" t="s">
        <v>857</v>
      </c>
      <c r="D5" s="16" t="s">
        <v>932</v>
      </c>
      <c r="E5" s="17">
        <v>41.5</v>
      </c>
      <c r="F5" s="17">
        <v>63</v>
      </c>
      <c r="G5" s="17">
        <v>104.5</v>
      </c>
      <c r="H5" s="18">
        <f>101.1089/110.3775*F5</f>
        <v>57.7097750900319</v>
      </c>
      <c r="I5" s="18">
        <f>E5+H5</f>
        <v>99.2097750900319</v>
      </c>
      <c r="J5" s="18">
        <v>83.33</v>
      </c>
      <c r="K5" s="18">
        <f t="shared" ref="K5:K42" si="3">J5*(81.25/81.06)</f>
        <v>83.5253207500617</v>
      </c>
      <c r="L5" s="18">
        <f>I5*0.25+K5*0.5</f>
        <v>66.5651041475388</v>
      </c>
      <c r="M5" s="26"/>
    </row>
    <row r="6" s="2" customFormat="1" customHeight="1" spans="1:13">
      <c r="A6" s="14" t="s">
        <v>27</v>
      </c>
      <c r="B6" s="15" t="s">
        <v>933</v>
      </c>
      <c r="C6" s="15" t="s">
        <v>857</v>
      </c>
      <c r="D6" s="16" t="s">
        <v>934</v>
      </c>
      <c r="E6" s="17">
        <v>37.5</v>
      </c>
      <c r="F6" s="17">
        <v>52</v>
      </c>
      <c r="G6" s="17">
        <v>89.5</v>
      </c>
      <c r="H6" s="18">
        <f>101.1089/110.3775*F6</f>
        <v>47.6334651536772</v>
      </c>
      <c r="I6" s="18">
        <f>E6+H6</f>
        <v>85.1334651536772</v>
      </c>
      <c r="J6" s="18">
        <v>76</v>
      </c>
      <c r="K6" s="18">
        <f>J6*(81.25/81.06)</f>
        <v>76.1781396496422</v>
      </c>
      <c r="L6" s="18">
        <f>I6*0.25+K6*0.5</f>
        <v>59.3724361132404</v>
      </c>
      <c r="M6" s="26"/>
    </row>
    <row r="7" s="2" customFormat="1" customHeight="1" spans="1:13">
      <c r="A7" s="14" t="s">
        <v>34</v>
      </c>
      <c r="B7" s="15" t="s">
        <v>935</v>
      </c>
      <c r="C7" s="15" t="s">
        <v>857</v>
      </c>
      <c r="D7" s="16" t="s">
        <v>936</v>
      </c>
      <c r="E7" s="17">
        <v>53.5</v>
      </c>
      <c r="F7" s="17">
        <v>58.5</v>
      </c>
      <c r="G7" s="17">
        <v>112</v>
      </c>
      <c r="H7" s="18">
        <f>101.1089/110.3775*F7</f>
        <v>53.5876482978868</v>
      </c>
      <c r="I7" s="18">
        <f>E7+H7</f>
        <v>107.087648297887</v>
      </c>
      <c r="J7" s="18">
        <v>81.33</v>
      </c>
      <c r="K7" s="18">
        <f>J7*(81.25/81.06)</f>
        <v>81.5206328645448</v>
      </c>
      <c r="L7" s="18">
        <f>I7*0.25+K7*0.5</f>
        <v>67.5322285067441</v>
      </c>
      <c r="M7" s="26"/>
    </row>
    <row r="8" s="2" customFormat="1" customHeight="1" spans="1:13">
      <c r="A8" s="14" t="s">
        <v>40</v>
      </c>
      <c r="B8" s="15" t="s">
        <v>937</v>
      </c>
      <c r="C8" s="15" t="s">
        <v>857</v>
      </c>
      <c r="D8" s="16" t="s">
        <v>938</v>
      </c>
      <c r="E8" s="17">
        <v>48.5</v>
      </c>
      <c r="F8" s="17">
        <v>56</v>
      </c>
      <c r="G8" s="17">
        <v>104.5</v>
      </c>
      <c r="H8" s="18">
        <f>101.1089/110.3775*F8</f>
        <v>51.2975778578062</v>
      </c>
      <c r="I8" s="18">
        <f>E8+H8</f>
        <v>99.7975778578062</v>
      </c>
      <c r="J8" s="18">
        <v>84.33</v>
      </c>
      <c r="K8" s="18">
        <f>J8*(81.25/81.06)</f>
        <v>84.5276646928201</v>
      </c>
      <c r="L8" s="18">
        <f>I8*0.25+K8*0.5</f>
        <v>67.2132268108616</v>
      </c>
      <c r="M8" s="26"/>
    </row>
    <row r="9" s="2" customFormat="1" customHeight="1" spans="1:13">
      <c r="A9" s="14" t="s">
        <v>47</v>
      </c>
      <c r="B9" s="15" t="s">
        <v>939</v>
      </c>
      <c r="C9" s="15" t="s">
        <v>857</v>
      </c>
      <c r="D9" s="16" t="s">
        <v>940</v>
      </c>
      <c r="E9" s="17">
        <v>52.5</v>
      </c>
      <c r="F9" s="17">
        <v>57</v>
      </c>
      <c r="G9" s="17">
        <v>109.5</v>
      </c>
      <c r="H9" s="18">
        <f>101.1089/110.3775*F9</f>
        <v>52.2136060338384</v>
      </c>
      <c r="I9" s="18">
        <f>E9+H9</f>
        <v>104.713606033838</v>
      </c>
      <c r="J9" s="18">
        <v>81.67</v>
      </c>
      <c r="K9" s="18">
        <f>J9*(81.25/81.06)</f>
        <v>81.8614298050827</v>
      </c>
      <c r="L9" s="18">
        <f>I9*0.25+K9*0.5</f>
        <v>67.1091164110008</v>
      </c>
      <c r="M9" s="26"/>
    </row>
    <row r="10" s="2" customFormat="1" customHeight="1" spans="1:13">
      <c r="A10" s="14" t="s">
        <v>53</v>
      </c>
      <c r="B10" s="15" t="s">
        <v>941</v>
      </c>
      <c r="C10" s="15" t="s">
        <v>857</v>
      </c>
      <c r="D10" s="16" t="s">
        <v>942</v>
      </c>
      <c r="E10" s="17">
        <v>55</v>
      </c>
      <c r="F10" s="17">
        <v>60</v>
      </c>
      <c r="G10" s="17">
        <v>115</v>
      </c>
      <c r="H10" s="18">
        <f>101.1089/110.3775*F10</f>
        <v>54.9616905619352</v>
      </c>
      <c r="I10" s="18">
        <f>E10+H10</f>
        <v>109.961690561935</v>
      </c>
      <c r="J10" s="18">
        <v>86.33</v>
      </c>
      <c r="K10" s="18">
        <f>J10*(81.25/81.06)</f>
        <v>86.532352578337</v>
      </c>
      <c r="L10" s="18">
        <f>I10*0.25+K10*0.5</f>
        <v>70.7565989296523</v>
      </c>
      <c r="M10" s="26"/>
    </row>
    <row r="11" s="2" customFormat="1" customHeight="1" spans="1:13">
      <c r="A11" s="14" t="s">
        <v>60</v>
      </c>
      <c r="B11" s="15" t="s">
        <v>943</v>
      </c>
      <c r="C11" s="15" t="s">
        <v>857</v>
      </c>
      <c r="D11" s="16" t="s">
        <v>944</v>
      </c>
      <c r="E11" s="17">
        <v>44</v>
      </c>
      <c r="F11" s="17">
        <v>60</v>
      </c>
      <c r="G11" s="17">
        <v>104</v>
      </c>
      <c r="H11" s="18">
        <f>101.1089/110.3775*F11</f>
        <v>54.9616905619352</v>
      </c>
      <c r="I11" s="18">
        <f>E11+H11</f>
        <v>98.9616905619352</v>
      </c>
      <c r="J11" s="18">
        <v>75</v>
      </c>
      <c r="K11" s="18">
        <f>J11*(81.25/81.06)</f>
        <v>75.1757957068838</v>
      </c>
      <c r="L11" s="18">
        <f>I11*0.25+K11*0.5</f>
        <v>62.3283204939257</v>
      </c>
      <c r="M11" s="26"/>
    </row>
    <row r="12" s="2" customFormat="1" customHeight="1" spans="1:13">
      <c r="A12" s="14" t="s">
        <v>172</v>
      </c>
      <c r="B12" s="15" t="s">
        <v>945</v>
      </c>
      <c r="C12" s="15" t="s">
        <v>857</v>
      </c>
      <c r="D12" s="16" t="s">
        <v>946</v>
      </c>
      <c r="E12" s="17">
        <v>37</v>
      </c>
      <c r="F12" s="17">
        <v>51.5</v>
      </c>
      <c r="G12" s="17">
        <v>88.5</v>
      </c>
      <c r="H12" s="18">
        <f>101.1089/110.3775*F12</f>
        <v>47.175451065661</v>
      </c>
      <c r="I12" s="18">
        <f>E12+H12</f>
        <v>84.175451065661</v>
      </c>
      <c r="J12" s="18">
        <v>83.67</v>
      </c>
      <c r="K12" s="18">
        <f>J12*(81.25/81.06)</f>
        <v>83.8661176905996</v>
      </c>
      <c r="L12" s="18">
        <f>I12*0.25+K12*0.5</f>
        <v>62.976921611715</v>
      </c>
      <c r="M12" s="26"/>
    </row>
    <row r="13" s="2" customFormat="1" customHeight="1" spans="1:13">
      <c r="A13" s="14" t="s">
        <v>178</v>
      </c>
      <c r="B13" s="15" t="s">
        <v>947</v>
      </c>
      <c r="C13" s="15" t="s">
        <v>857</v>
      </c>
      <c r="D13" s="16" t="s">
        <v>948</v>
      </c>
      <c r="E13" s="17">
        <v>45</v>
      </c>
      <c r="F13" s="17">
        <v>50</v>
      </c>
      <c r="G13" s="17">
        <v>95</v>
      </c>
      <c r="H13" s="18">
        <f>101.1089/110.3775*F13</f>
        <v>45.8014088016127</v>
      </c>
      <c r="I13" s="18">
        <f>E13+H13</f>
        <v>90.8014088016127</v>
      </c>
      <c r="J13" s="18">
        <v>86</v>
      </c>
      <c r="K13" s="18">
        <f>J13*(81.25/81.06)</f>
        <v>86.2015790772267</v>
      </c>
      <c r="L13" s="18">
        <f>I13*0.25+K13*0.5</f>
        <v>65.8011417390165</v>
      </c>
      <c r="M13" s="26"/>
    </row>
    <row r="14" s="2" customFormat="1" customHeight="1" spans="1:13">
      <c r="A14" s="14" t="s">
        <v>183</v>
      </c>
      <c r="B14" s="15" t="s">
        <v>949</v>
      </c>
      <c r="C14" s="15" t="s">
        <v>857</v>
      </c>
      <c r="D14" s="16" t="s">
        <v>950</v>
      </c>
      <c r="E14" s="17">
        <v>33</v>
      </c>
      <c r="F14" s="17">
        <v>52</v>
      </c>
      <c r="G14" s="17">
        <v>85</v>
      </c>
      <c r="H14" s="18">
        <f>101.1089/110.3775*F14</f>
        <v>47.6334651536772</v>
      </c>
      <c r="I14" s="18">
        <f>E14+H14</f>
        <v>80.6334651536772</v>
      </c>
      <c r="J14" s="18">
        <v>88.5</v>
      </c>
      <c r="K14" s="18">
        <f>J14*(81.25/81.06)</f>
        <v>88.7074389341229</v>
      </c>
      <c r="L14" s="18">
        <f>I14*0.25+K14*0.5</f>
        <v>64.5120857554807</v>
      </c>
      <c r="M14" s="26"/>
    </row>
    <row r="15" s="2" customFormat="1" customHeight="1" spans="1:13">
      <c r="A15" s="14" t="s">
        <v>227</v>
      </c>
      <c r="B15" s="15" t="s">
        <v>951</v>
      </c>
      <c r="C15" s="15" t="s">
        <v>857</v>
      </c>
      <c r="D15" s="16" t="s">
        <v>952</v>
      </c>
      <c r="E15" s="17">
        <v>43.5</v>
      </c>
      <c r="F15" s="17">
        <v>52</v>
      </c>
      <c r="G15" s="17">
        <v>95.5</v>
      </c>
      <c r="H15" s="18">
        <f>101.1089/110.3775*F15</f>
        <v>47.6334651536772</v>
      </c>
      <c r="I15" s="18">
        <f>E15+H15</f>
        <v>91.1334651536772</v>
      </c>
      <c r="J15" s="18">
        <v>84.67</v>
      </c>
      <c r="K15" s="18">
        <f>J15*(81.25/81.06)</f>
        <v>84.868461633358</v>
      </c>
      <c r="L15" s="18">
        <f>I15*0.25+K15*0.5</f>
        <v>65.2175971050983</v>
      </c>
      <c r="M15" s="26"/>
    </row>
    <row r="16" s="2" customFormat="1" customHeight="1" spans="1:13">
      <c r="A16" s="14" t="s">
        <v>231</v>
      </c>
      <c r="B16" s="15" t="s">
        <v>953</v>
      </c>
      <c r="C16" s="15" t="s">
        <v>857</v>
      </c>
      <c r="D16" s="16" t="s">
        <v>954</v>
      </c>
      <c r="E16" s="17">
        <v>48.5</v>
      </c>
      <c r="F16" s="17">
        <v>57</v>
      </c>
      <c r="G16" s="17">
        <v>105.5</v>
      </c>
      <c r="H16" s="18">
        <f>101.1089/110.3775*F16</f>
        <v>52.2136060338384</v>
      </c>
      <c r="I16" s="18">
        <f>E16+H16</f>
        <v>100.713606033838</v>
      </c>
      <c r="J16" s="18">
        <v>83.33</v>
      </c>
      <c r="K16" s="18">
        <f>J16*(81.25/81.06)</f>
        <v>83.5253207500617</v>
      </c>
      <c r="L16" s="18">
        <f>I16*0.25+K16*0.5</f>
        <v>66.9410618834903</v>
      </c>
      <c r="M16" s="26"/>
    </row>
    <row r="17" s="2" customFormat="1" customHeight="1" spans="1:13">
      <c r="A17" s="14" t="s">
        <v>237</v>
      </c>
      <c r="B17" s="15" t="s">
        <v>955</v>
      </c>
      <c r="C17" s="15" t="s">
        <v>857</v>
      </c>
      <c r="D17" s="16" t="s">
        <v>956</v>
      </c>
      <c r="E17" s="17">
        <v>51</v>
      </c>
      <c r="F17" s="17">
        <v>56.5</v>
      </c>
      <c r="G17" s="17">
        <v>107.5</v>
      </c>
      <c r="H17" s="18">
        <f>101.1089/110.3775*F17</f>
        <v>51.7555919458223</v>
      </c>
      <c r="I17" s="18">
        <f>E17+H17</f>
        <v>102.755591945822</v>
      </c>
      <c r="J17" s="18">
        <v>77.67</v>
      </c>
      <c r="K17" s="18">
        <f>J17*(81.25/81.06)</f>
        <v>77.8520540340489</v>
      </c>
      <c r="L17" s="18">
        <f>I17*0.25+K17*0.5</f>
        <v>64.6149250034799</v>
      </c>
      <c r="M17" s="26"/>
    </row>
    <row r="18" s="2" customFormat="1" customHeight="1" spans="1:13">
      <c r="A18" s="14" t="s">
        <v>243</v>
      </c>
      <c r="B18" s="15" t="s">
        <v>957</v>
      </c>
      <c r="C18" s="15" t="s">
        <v>857</v>
      </c>
      <c r="D18" s="16" t="s">
        <v>958</v>
      </c>
      <c r="E18" s="17">
        <v>50</v>
      </c>
      <c r="F18" s="17">
        <v>52.5</v>
      </c>
      <c r="G18" s="17">
        <v>102.5</v>
      </c>
      <c r="H18" s="18">
        <f>101.1089/110.3775*F18</f>
        <v>48.0914792416933</v>
      </c>
      <c r="I18" s="18">
        <f>E18+H18</f>
        <v>98.0914792416933</v>
      </c>
      <c r="J18" s="18">
        <v>77.67</v>
      </c>
      <c r="K18" s="18">
        <f>J18*(81.25/81.06)</f>
        <v>77.8520540340489</v>
      </c>
      <c r="L18" s="18">
        <f>I18*0.25+K18*0.5</f>
        <v>63.4488968274478</v>
      </c>
      <c r="M18" s="26"/>
    </row>
    <row r="19" s="2" customFormat="1" customHeight="1" spans="1:13">
      <c r="A19" s="14" t="s">
        <v>246</v>
      </c>
      <c r="B19" s="15" t="s">
        <v>959</v>
      </c>
      <c r="C19" s="15" t="s">
        <v>857</v>
      </c>
      <c r="D19" s="16" t="s">
        <v>960</v>
      </c>
      <c r="E19" s="17">
        <v>52</v>
      </c>
      <c r="F19" s="17">
        <v>53</v>
      </c>
      <c r="G19" s="17">
        <v>105</v>
      </c>
      <c r="H19" s="18">
        <f>101.1089/110.3775*F19</f>
        <v>48.5494933297094</v>
      </c>
      <c r="I19" s="18">
        <f>E19+H19</f>
        <v>100.549493329709</v>
      </c>
      <c r="J19" s="18">
        <v>75</v>
      </c>
      <c r="K19" s="18">
        <f>J19*(81.25/81.06)</f>
        <v>75.1757957068838</v>
      </c>
      <c r="L19" s="18">
        <f>I19*0.25+K19*0.5</f>
        <v>62.7252711858691</v>
      </c>
      <c r="M19" s="26"/>
    </row>
    <row r="20" s="2" customFormat="1" customHeight="1" spans="1:13">
      <c r="A20" s="14" t="s">
        <v>251</v>
      </c>
      <c r="B20" s="15" t="s">
        <v>961</v>
      </c>
      <c r="C20" s="15" t="s">
        <v>857</v>
      </c>
      <c r="D20" s="16" t="s">
        <v>962</v>
      </c>
      <c r="E20" s="17">
        <v>66.5</v>
      </c>
      <c r="F20" s="17">
        <v>68</v>
      </c>
      <c r="G20" s="17">
        <v>134.5</v>
      </c>
      <c r="H20" s="18">
        <f>101.1089/110.3775*F20</f>
        <v>62.2899159701932</v>
      </c>
      <c r="I20" s="18">
        <f>E20+H20</f>
        <v>128.789915970193</v>
      </c>
      <c r="J20" s="18">
        <v>85.67</v>
      </c>
      <c r="K20" s="18">
        <f>J20*(81.25/81.06)</f>
        <v>85.8708055761165</v>
      </c>
      <c r="L20" s="18">
        <f>I20*0.25+K20*0.5</f>
        <v>75.1328817806065</v>
      </c>
      <c r="M20" s="26"/>
    </row>
    <row r="21" s="2" customFormat="1" customHeight="1" spans="1:13">
      <c r="A21" s="14" t="s">
        <v>256</v>
      </c>
      <c r="B21" s="15" t="s">
        <v>963</v>
      </c>
      <c r="C21" s="15" t="s">
        <v>857</v>
      </c>
      <c r="D21" s="16" t="s">
        <v>964</v>
      </c>
      <c r="E21" s="17">
        <v>50.5</v>
      </c>
      <c r="F21" s="17">
        <v>70.5</v>
      </c>
      <c r="G21" s="17">
        <v>121</v>
      </c>
      <c r="H21" s="18">
        <f>101.1089/110.3775*F21</f>
        <v>64.5799864102739</v>
      </c>
      <c r="I21" s="18">
        <f>E21+H21</f>
        <v>115.079986410274</v>
      </c>
      <c r="J21" s="18">
        <v>86</v>
      </c>
      <c r="K21" s="18">
        <f>J21*(81.25/81.06)</f>
        <v>86.2015790772267</v>
      </c>
      <c r="L21" s="18">
        <f>I21*0.25+K21*0.5</f>
        <v>71.8707861411819</v>
      </c>
      <c r="M21" s="26"/>
    </row>
    <row r="22" s="2" customFormat="1" customHeight="1" spans="1:13">
      <c r="A22" s="14" t="s">
        <v>428</v>
      </c>
      <c r="B22" s="15" t="s">
        <v>965</v>
      </c>
      <c r="C22" s="15" t="s">
        <v>857</v>
      </c>
      <c r="D22" s="16" t="s">
        <v>966</v>
      </c>
      <c r="E22" s="17">
        <v>39.5</v>
      </c>
      <c r="F22" s="17">
        <v>66.5</v>
      </c>
      <c r="G22" s="17">
        <v>106</v>
      </c>
      <c r="H22" s="18">
        <f>101.1089/110.3775*F22</f>
        <v>60.9158737061448</v>
      </c>
      <c r="I22" s="18">
        <f>E22+H22</f>
        <v>100.415873706145</v>
      </c>
      <c r="J22" s="18">
        <v>75.67</v>
      </c>
      <c r="K22" s="18">
        <f>J22*(81.25/81.06)</f>
        <v>75.8473661485319</v>
      </c>
      <c r="L22" s="18">
        <f>I22*0.25+K22*0.5</f>
        <v>63.0276515008022</v>
      </c>
      <c r="M22" s="26"/>
    </row>
    <row r="23" s="2" customFormat="1" customHeight="1" spans="1:13">
      <c r="A23" s="14" t="s">
        <v>432</v>
      </c>
      <c r="B23" s="15" t="s">
        <v>967</v>
      </c>
      <c r="C23" s="15" t="s">
        <v>857</v>
      </c>
      <c r="D23" s="16" t="s">
        <v>968</v>
      </c>
      <c r="E23" s="17">
        <v>66.5</v>
      </c>
      <c r="F23" s="17">
        <v>63.5</v>
      </c>
      <c r="G23" s="17">
        <v>130</v>
      </c>
      <c r="H23" s="18">
        <f>101.1089/110.3775*F23</f>
        <v>58.1677891780481</v>
      </c>
      <c r="I23" s="18">
        <f>E23+H23</f>
        <v>124.667789178048</v>
      </c>
      <c r="J23" s="18">
        <v>78</v>
      </c>
      <c r="K23" s="18">
        <f>J23*(81.25/81.06)</f>
        <v>78.1828275351591</v>
      </c>
      <c r="L23" s="18">
        <f>I23*0.25+K23*0.5</f>
        <v>70.2583610620916</v>
      </c>
      <c r="M23" s="26"/>
    </row>
    <row r="24" s="2" customFormat="1" customHeight="1" spans="1:13">
      <c r="A24" s="14" t="s">
        <v>969</v>
      </c>
      <c r="B24" s="15" t="s">
        <v>970</v>
      </c>
      <c r="C24" s="15" t="s">
        <v>857</v>
      </c>
      <c r="D24" s="16" t="s">
        <v>971</v>
      </c>
      <c r="E24" s="17">
        <v>59</v>
      </c>
      <c r="F24" s="17">
        <v>76.5</v>
      </c>
      <c r="G24" s="17">
        <v>135.5</v>
      </c>
      <c r="H24" s="18">
        <f>101.1089/110.3775*F24</f>
        <v>70.0761554664674</v>
      </c>
      <c r="I24" s="18">
        <f>E24+H24</f>
        <v>129.076155466467</v>
      </c>
      <c r="J24" s="18">
        <v>81</v>
      </c>
      <c r="K24" s="18">
        <f>J24*(81.25/81.06)</f>
        <v>81.1898593634345</v>
      </c>
      <c r="L24" s="18">
        <f>I24*0.25+K24*0.5</f>
        <v>72.863968548334</v>
      </c>
      <c r="M24" s="26"/>
    </row>
    <row r="25" s="2" customFormat="1" customHeight="1" spans="1:13">
      <c r="A25" s="14" t="s">
        <v>972</v>
      </c>
      <c r="B25" s="15" t="s">
        <v>973</v>
      </c>
      <c r="C25" s="15" t="s">
        <v>857</v>
      </c>
      <c r="D25" s="16" t="s">
        <v>974</v>
      </c>
      <c r="E25" s="17">
        <v>46</v>
      </c>
      <c r="F25" s="17">
        <v>61</v>
      </c>
      <c r="G25" s="17">
        <v>107</v>
      </c>
      <c r="H25" s="18">
        <f>101.1089/110.3775*F25</f>
        <v>55.8777187379674</v>
      </c>
      <c r="I25" s="18">
        <f>E25+H25</f>
        <v>101.877718737967</v>
      </c>
      <c r="J25" s="18">
        <v>81</v>
      </c>
      <c r="K25" s="18">
        <f>J25*(81.25/81.06)</f>
        <v>81.1898593634345</v>
      </c>
      <c r="L25" s="18">
        <f>I25*0.25+K25*0.5</f>
        <v>66.064359366209</v>
      </c>
      <c r="M25" s="26"/>
    </row>
    <row r="26" s="2" customFormat="1" customHeight="1" spans="1:13">
      <c r="A26" s="14" t="s">
        <v>975</v>
      </c>
      <c r="B26" s="15" t="s">
        <v>976</v>
      </c>
      <c r="C26" s="15" t="s">
        <v>857</v>
      </c>
      <c r="D26" s="16" t="s">
        <v>977</v>
      </c>
      <c r="E26" s="17">
        <v>47</v>
      </c>
      <c r="F26" s="17">
        <v>57</v>
      </c>
      <c r="G26" s="17">
        <v>104</v>
      </c>
      <c r="H26" s="18">
        <f>101.1089/110.3775*F26</f>
        <v>52.2136060338384</v>
      </c>
      <c r="I26" s="18">
        <f>E26+H26</f>
        <v>99.2136060338384</v>
      </c>
      <c r="J26" s="18">
        <v>77</v>
      </c>
      <c r="K26" s="18">
        <f>J26*(81.25/81.06)</f>
        <v>77.1804835924007</v>
      </c>
      <c r="L26" s="18">
        <f>I26*0.25+K26*0.5</f>
        <v>63.3936433046599</v>
      </c>
      <c r="M26" s="26"/>
    </row>
    <row r="27" s="2" customFormat="1" customHeight="1" spans="1:13">
      <c r="A27" s="14" t="s">
        <v>978</v>
      </c>
      <c r="B27" s="15" t="s">
        <v>979</v>
      </c>
      <c r="C27" s="15" t="s">
        <v>857</v>
      </c>
      <c r="D27" s="16" t="s">
        <v>980</v>
      </c>
      <c r="E27" s="17">
        <v>61.5</v>
      </c>
      <c r="F27" s="17">
        <v>65</v>
      </c>
      <c r="G27" s="17">
        <v>126.5</v>
      </c>
      <c r="H27" s="18">
        <f>101.1089/110.3775*F27</f>
        <v>59.5418314420965</v>
      </c>
      <c r="I27" s="18">
        <f>E27+H27</f>
        <v>121.041831442096</v>
      </c>
      <c r="J27" s="18">
        <v>76</v>
      </c>
      <c r="K27" s="18">
        <f>J27*(81.25/81.06)</f>
        <v>76.1781396496422</v>
      </c>
      <c r="L27" s="18">
        <f>I27*0.25+K27*0.5</f>
        <v>68.3495276853451</v>
      </c>
      <c r="M27" s="26"/>
    </row>
    <row r="28" s="2" customFormat="1" customHeight="1" spans="1:13">
      <c r="A28" s="14" t="s">
        <v>981</v>
      </c>
      <c r="B28" s="15" t="s">
        <v>982</v>
      </c>
      <c r="C28" s="15" t="s">
        <v>857</v>
      </c>
      <c r="D28" s="16" t="s">
        <v>983</v>
      </c>
      <c r="E28" s="17">
        <v>49</v>
      </c>
      <c r="F28" s="17">
        <v>62</v>
      </c>
      <c r="G28" s="17">
        <v>111</v>
      </c>
      <c r="H28" s="18">
        <f>101.1089/110.3775*F28</f>
        <v>56.7937469139997</v>
      </c>
      <c r="I28" s="18">
        <f>E28+H28</f>
        <v>105.793746914</v>
      </c>
      <c r="J28" s="18">
        <v>77.33</v>
      </c>
      <c r="K28" s="18">
        <f>J28*(81.25/81.06)</f>
        <v>77.511257093511</v>
      </c>
      <c r="L28" s="18">
        <f>I28*0.25+K28*0.5</f>
        <v>65.2040652752555</v>
      </c>
      <c r="M28" s="26"/>
    </row>
    <row r="29" s="2" customFormat="1" customHeight="1" spans="1:13">
      <c r="A29" s="14" t="s">
        <v>984</v>
      </c>
      <c r="B29" s="15" t="s">
        <v>985</v>
      </c>
      <c r="C29" s="15" t="s">
        <v>857</v>
      </c>
      <c r="D29" s="16" t="s">
        <v>986</v>
      </c>
      <c r="E29" s="17">
        <v>73</v>
      </c>
      <c r="F29" s="17">
        <v>70</v>
      </c>
      <c r="G29" s="17">
        <v>143</v>
      </c>
      <c r="H29" s="18">
        <f>101.1089/110.3775*F29</f>
        <v>64.1219723222577</v>
      </c>
      <c r="I29" s="18">
        <f>E29+H29</f>
        <v>137.121972322258</v>
      </c>
      <c r="J29" s="18">
        <v>78.33</v>
      </c>
      <c r="K29" s="18">
        <f>J29*(81.25/81.06)</f>
        <v>78.5136010362694</v>
      </c>
      <c r="L29" s="18">
        <f>I29*0.25+K29*0.5</f>
        <v>73.5372935986992</v>
      </c>
      <c r="M29" s="26"/>
    </row>
    <row r="30" s="2" customFormat="1" customHeight="1" spans="1:13">
      <c r="A30" s="14" t="s">
        <v>987</v>
      </c>
      <c r="B30" s="15" t="s">
        <v>988</v>
      </c>
      <c r="C30" s="15" t="s">
        <v>857</v>
      </c>
      <c r="D30" s="16" t="s">
        <v>989</v>
      </c>
      <c r="E30" s="17">
        <v>58</v>
      </c>
      <c r="F30" s="17">
        <v>64.5</v>
      </c>
      <c r="G30" s="17">
        <v>122.5</v>
      </c>
      <c r="H30" s="18">
        <f>101.1089/110.3775*F30</f>
        <v>59.0838173540803</v>
      </c>
      <c r="I30" s="18">
        <f>E30+H30</f>
        <v>117.08381735408</v>
      </c>
      <c r="J30" s="18">
        <v>82</v>
      </c>
      <c r="K30" s="18">
        <f>J30*(81.25/81.06)</f>
        <v>82.1922033061929</v>
      </c>
      <c r="L30" s="18">
        <f>I30*0.25+K30*0.5</f>
        <v>70.3670559916165</v>
      </c>
      <c r="M30" s="26"/>
    </row>
    <row r="31" s="2" customFormat="1" customHeight="1" spans="1:13">
      <c r="A31" s="14" t="s">
        <v>990</v>
      </c>
      <c r="B31" s="15" t="s">
        <v>991</v>
      </c>
      <c r="C31" s="15" t="s">
        <v>857</v>
      </c>
      <c r="D31" s="16" t="s">
        <v>992</v>
      </c>
      <c r="E31" s="17">
        <v>50</v>
      </c>
      <c r="F31" s="17">
        <v>61</v>
      </c>
      <c r="G31" s="17">
        <v>111</v>
      </c>
      <c r="H31" s="18">
        <f>101.1089/110.3775*F31</f>
        <v>55.8777187379674</v>
      </c>
      <c r="I31" s="18">
        <f>E31+H31</f>
        <v>105.877718737967</v>
      </c>
      <c r="J31" s="18">
        <v>75</v>
      </c>
      <c r="K31" s="18">
        <f>J31*(81.25/81.06)</f>
        <v>75.1757957068838</v>
      </c>
      <c r="L31" s="18">
        <f>I31*0.25+K31*0.5</f>
        <v>64.0573275379336</v>
      </c>
      <c r="M31" s="26"/>
    </row>
    <row r="32" s="2" customFormat="1" customHeight="1" spans="1:13">
      <c r="A32" s="14" t="s">
        <v>993</v>
      </c>
      <c r="B32" s="15" t="s">
        <v>994</v>
      </c>
      <c r="C32" s="15" t="s">
        <v>857</v>
      </c>
      <c r="D32" s="16" t="s">
        <v>995</v>
      </c>
      <c r="E32" s="17">
        <v>50</v>
      </c>
      <c r="F32" s="17">
        <v>58</v>
      </c>
      <c r="G32" s="17">
        <v>108</v>
      </c>
      <c r="H32" s="18">
        <f>101.1089/110.3775*F32</f>
        <v>53.1296342098707</v>
      </c>
      <c r="I32" s="18">
        <f>E32+H32</f>
        <v>103.129634209871</v>
      </c>
      <c r="J32" s="18">
        <v>77</v>
      </c>
      <c r="K32" s="18">
        <f>J32*(81.25/81.06)</f>
        <v>77.1804835924007</v>
      </c>
      <c r="L32" s="18">
        <f>I32*0.25+K32*0.5</f>
        <v>64.3726503486681</v>
      </c>
      <c r="M32" s="26"/>
    </row>
    <row r="33" s="2" customFormat="1" customHeight="1" spans="1:13">
      <c r="A33" s="14" t="s">
        <v>996</v>
      </c>
      <c r="B33" s="15" t="s">
        <v>997</v>
      </c>
      <c r="C33" s="15" t="s">
        <v>857</v>
      </c>
      <c r="D33" s="16" t="s">
        <v>998</v>
      </c>
      <c r="E33" s="17">
        <v>32</v>
      </c>
      <c r="F33" s="17">
        <v>37.5</v>
      </c>
      <c r="G33" s="17">
        <v>69.5</v>
      </c>
      <c r="H33" s="18">
        <f>101.1089/110.3775*F33</f>
        <v>34.3510566012095</v>
      </c>
      <c r="I33" s="18">
        <f>E33+H33</f>
        <v>66.3510566012095</v>
      </c>
      <c r="J33" s="18">
        <v>82.33</v>
      </c>
      <c r="K33" s="18">
        <f>J33*(81.25/81.06)</f>
        <v>82.5229768073032</v>
      </c>
      <c r="L33" s="18">
        <f>I33*0.25+K33*0.5</f>
        <v>57.849252553954</v>
      </c>
      <c r="M33" s="26"/>
    </row>
    <row r="34" s="2" customFormat="1" customHeight="1" spans="1:13">
      <c r="A34" s="14" t="s">
        <v>999</v>
      </c>
      <c r="B34" s="15" t="s">
        <v>1000</v>
      </c>
      <c r="C34" s="15" t="s">
        <v>857</v>
      </c>
      <c r="D34" s="16" t="s">
        <v>1001</v>
      </c>
      <c r="E34" s="17">
        <v>55</v>
      </c>
      <c r="F34" s="17">
        <v>54.5</v>
      </c>
      <c r="G34" s="17">
        <v>109.5</v>
      </c>
      <c r="H34" s="18">
        <f>101.1089/110.3775*F34</f>
        <v>49.9235355937578</v>
      </c>
      <c r="I34" s="18">
        <f>E34+H34</f>
        <v>104.923535593758</v>
      </c>
      <c r="J34" s="18">
        <v>77</v>
      </c>
      <c r="K34" s="18">
        <f>J34*(81.25/81.06)</f>
        <v>77.1804835924007</v>
      </c>
      <c r="L34" s="18">
        <f>I34*0.25+K34*0.5</f>
        <v>64.8211256946398</v>
      </c>
      <c r="M34" s="26"/>
    </row>
    <row r="35" s="2" customFormat="1" customHeight="1" spans="1:13">
      <c r="A35" s="14" t="s">
        <v>1002</v>
      </c>
      <c r="B35" s="15" t="s">
        <v>1003</v>
      </c>
      <c r="C35" s="15" t="s">
        <v>857</v>
      </c>
      <c r="D35" s="16" t="s">
        <v>1004</v>
      </c>
      <c r="E35" s="17">
        <v>51.5</v>
      </c>
      <c r="F35" s="17">
        <v>55.5</v>
      </c>
      <c r="G35" s="17">
        <v>107</v>
      </c>
      <c r="H35" s="18">
        <f>101.1089/110.3775*F35</f>
        <v>50.8395637697901</v>
      </c>
      <c r="I35" s="18">
        <f>E35+H35</f>
        <v>102.33956376979</v>
      </c>
      <c r="J35" s="18">
        <v>83.33</v>
      </c>
      <c r="K35" s="18">
        <f>J35*(81.25/81.06)</f>
        <v>83.5253207500617</v>
      </c>
      <c r="L35" s="18">
        <f>I35*0.25+K35*0.5</f>
        <v>67.3475513174783</v>
      </c>
      <c r="M35" s="26"/>
    </row>
    <row r="36" s="2" customFormat="1" customHeight="1" spans="1:13">
      <c r="A36" s="14" t="s">
        <v>1005</v>
      </c>
      <c r="B36" s="15" t="s">
        <v>1006</v>
      </c>
      <c r="C36" s="15" t="s">
        <v>857</v>
      </c>
      <c r="D36" s="16" t="s">
        <v>1007</v>
      </c>
      <c r="E36" s="17">
        <v>57</v>
      </c>
      <c r="F36" s="17">
        <v>56.5</v>
      </c>
      <c r="G36" s="17">
        <v>113.5</v>
      </c>
      <c r="H36" s="18">
        <f>101.1089/110.3775*F36</f>
        <v>51.7555919458223</v>
      </c>
      <c r="I36" s="18">
        <f>E36+H36</f>
        <v>108.755591945822</v>
      </c>
      <c r="J36" s="18">
        <v>76.67</v>
      </c>
      <c r="K36" s="18">
        <f>J36*(81.25/81.06)</f>
        <v>76.8497100912904</v>
      </c>
      <c r="L36" s="18">
        <f>I36*0.25+K36*0.5</f>
        <v>65.6137530321007</v>
      </c>
      <c r="M36" s="26"/>
    </row>
    <row r="37" s="2" customFormat="1" customHeight="1" spans="1:13">
      <c r="A37" s="14" t="s">
        <v>1008</v>
      </c>
      <c r="B37" s="15" t="s">
        <v>1009</v>
      </c>
      <c r="C37" s="15" t="s">
        <v>857</v>
      </c>
      <c r="D37" s="16" t="s">
        <v>1010</v>
      </c>
      <c r="E37" s="17">
        <v>62.5</v>
      </c>
      <c r="F37" s="17">
        <v>57.5</v>
      </c>
      <c r="G37" s="17">
        <v>120</v>
      </c>
      <c r="H37" s="18">
        <f>101.1089/110.3775*F37</f>
        <v>52.6716201218546</v>
      </c>
      <c r="I37" s="18">
        <f>E37+H37</f>
        <v>115.171620121855</v>
      </c>
      <c r="J37" s="18">
        <v>84.33</v>
      </c>
      <c r="K37" s="18">
        <f>J37*(81.25/81.06)</f>
        <v>84.5276646928201</v>
      </c>
      <c r="L37" s="18">
        <f>I37*0.25+K37*0.5</f>
        <v>71.0567373768738</v>
      </c>
      <c r="M37" s="26"/>
    </row>
    <row r="38" s="2" customFormat="1" customHeight="1" spans="1:13">
      <c r="A38" s="14" t="s">
        <v>1011</v>
      </c>
      <c r="B38" s="15" t="s">
        <v>1012</v>
      </c>
      <c r="C38" s="15" t="s">
        <v>857</v>
      </c>
      <c r="D38" s="16" t="s">
        <v>1013</v>
      </c>
      <c r="E38" s="17">
        <v>45</v>
      </c>
      <c r="F38" s="17">
        <v>54.5</v>
      </c>
      <c r="G38" s="17">
        <v>99.5</v>
      </c>
      <c r="H38" s="18">
        <f>101.1089/110.3775*F38</f>
        <v>49.9235355937578</v>
      </c>
      <c r="I38" s="18">
        <f>E38+H38</f>
        <v>94.9235355937578</v>
      </c>
      <c r="J38" s="18">
        <v>75</v>
      </c>
      <c r="K38" s="18">
        <f>J38*(81.25/81.06)</f>
        <v>75.1757957068838</v>
      </c>
      <c r="L38" s="18">
        <f>I38*0.25+K38*0.5</f>
        <v>61.3187817518813</v>
      </c>
      <c r="M38" s="26"/>
    </row>
    <row r="39" s="2" customFormat="1" customHeight="1" spans="1:13">
      <c r="A39" s="14" t="s">
        <v>1014</v>
      </c>
      <c r="B39" s="15" t="s">
        <v>1015</v>
      </c>
      <c r="C39" s="15" t="s">
        <v>857</v>
      </c>
      <c r="D39" s="16" t="s">
        <v>1016</v>
      </c>
      <c r="E39" s="17">
        <v>58.5</v>
      </c>
      <c r="F39" s="17">
        <v>51</v>
      </c>
      <c r="G39" s="17">
        <v>109.5</v>
      </c>
      <c r="H39" s="18">
        <f>101.1089/110.3775*F39</f>
        <v>46.7174369776449</v>
      </c>
      <c r="I39" s="18">
        <f>E39+H39</f>
        <v>105.217436977645</v>
      </c>
      <c r="J39" s="18">
        <v>84.67</v>
      </c>
      <c r="K39" s="18">
        <f>J39*(81.25/81.06)</f>
        <v>84.868461633358</v>
      </c>
      <c r="L39" s="18">
        <f>I39*0.25+K39*0.5</f>
        <v>68.7385900610903</v>
      </c>
      <c r="M39" s="26"/>
    </row>
    <row r="40" s="2" customFormat="1" customHeight="1" spans="1:13">
      <c r="A40" s="14" t="s">
        <v>828</v>
      </c>
      <c r="B40" s="15" t="s">
        <v>1017</v>
      </c>
      <c r="C40" s="15" t="s">
        <v>857</v>
      </c>
      <c r="D40" s="16" t="s">
        <v>1018</v>
      </c>
      <c r="E40" s="17">
        <v>42.5</v>
      </c>
      <c r="F40" s="17">
        <v>57.5</v>
      </c>
      <c r="G40" s="17">
        <v>100</v>
      </c>
      <c r="H40" s="18">
        <f>101.1089/110.3775*F40</f>
        <v>52.6716201218546</v>
      </c>
      <c r="I40" s="18">
        <f>E40+H40</f>
        <v>95.1716201218546</v>
      </c>
      <c r="J40" s="18">
        <v>80</v>
      </c>
      <c r="K40" s="18">
        <f>J40*(81.25/81.06)</f>
        <v>80.187515420676</v>
      </c>
      <c r="L40" s="18">
        <f>I40*0.25+K40*0.5</f>
        <v>63.8866627408017</v>
      </c>
      <c r="M40" s="26"/>
    </row>
    <row r="41" s="2" customFormat="1" customHeight="1" spans="1:13">
      <c r="A41" s="14" t="s">
        <v>848</v>
      </c>
      <c r="B41" s="15" t="s">
        <v>1019</v>
      </c>
      <c r="C41" s="15" t="s">
        <v>857</v>
      </c>
      <c r="D41" s="16" t="s">
        <v>1020</v>
      </c>
      <c r="E41" s="17">
        <v>58.5</v>
      </c>
      <c r="F41" s="17">
        <v>59</v>
      </c>
      <c r="G41" s="17">
        <v>117.5</v>
      </c>
      <c r="H41" s="18">
        <f>101.1089/110.3775*F41</f>
        <v>54.0456623859029</v>
      </c>
      <c r="I41" s="18">
        <f>E41+H41</f>
        <v>112.545662385903</v>
      </c>
      <c r="J41" s="18">
        <v>77</v>
      </c>
      <c r="K41" s="18">
        <f>J41*(81.25/81.06)</f>
        <v>77.1804835924007</v>
      </c>
      <c r="L41" s="18">
        <f>I41*0.25+K41*0.5</f>
        <v>66.7266573926761</v>
      </c>
      <c r="M41" s="26"/>
    </row>
    <row r="42" s="2" customFormat="1" customHeight="1" spans="1:13">
      <c r="A42" s="14" t="s">
        <v>343</v>
      </c>
      <c r="B42" s="15" t="s">
        <v>1021</v>
      </c>
      <c r="C42" s="15" t="s">
        <v>857</v>
      </c>
      <c r="D42" s="16" t="s">
        <v>1022</v>
      </c>
      <c r="E42" s="17">
        <v>49.5</v>
      </c>
      <c r="F42" s="17">
        <v>62.5</v>
      </c>
      <c r="G42" s="17">
        <v>112</v>
      </c>
      <c r="H42" s="18">
        <f>101.1089/110.3775*F42</f>
        <v>57.2517610020158</v>
      </c>
      <c r="I42" s="18">
        <f>E42+H42</f>
        <v>106.751761002016</v>
      </c>
      <c r="J42" s="18">
        <v>79.33</v>
      </c>
      <c r="K42" s="18">
        <f>J42*(81.25/81.06)</f>
        <v>79.5159449790279</v>
      </c>
      <c r="L42" s="18">
        <f>I42*0.25+K42*0.5</f>
        <v>66.4459127400179</v>
      </c>
      <c r="M42" s="26"/>
    </row>
    <row r="43" s="2" customFormat="1" customHeight="1" spans="1:13">
      <c r="A43" s="14" t="s">
        <v>1023</v>
      </c>
      <c r="B43" s="15" t="s">
        <v>1024</v>
      </c>
      <c r="C43" s="15" t="s">
        <v>822</v>
      </c>
      <c r="D43" s="16" t="s">
        <v>1025</v>
      </c>
      <c r="E43" s="17">
        <v>47</v>
      </c>
      <c r="F43" s="17">
        <v>36.5</v>
      </c>
      <c r="G43" s="17">
        <v>83.5</v>
      </c>
      <c r="H43" s="18">
        <f>101.1089/82.6905*F43</f>
        <v>44.6299738180323</v>
      </c>
      <c r="I43" s="18">
        <f>E43+H43</f>
        <v>91.6299738180323</v>
      </c>
      <c r="J43" s="18">
        <v>76.33</v>
      </c>
      <c r="K43" s="18">
        <f>J43*(81.25/78.06)</f>
        <v>79.4493018191135</v>
      </c>
      <c r="L43" s="18">
        <f>I43*0.25+K43*0.5</f>
        <v>62.6321443640648</v>
      </c>
      <c r="M43" s="26"/>
    </row>
    <row r="44" s="2" customFormat="1" customHeight="1" spans="1:13">
      <c r="A44" s="14" t="s">
        <v>301</v>
      </c>
      <c r="B44" s="15" t="s">
        <v>1026</v>
      </c>
      <c r="C44" s="15" t="s">
        <v>764</v>
      </c>
      <c r="D44" s="16" t="s">
        <v>1027</v>
      </c>
      <c r="E44" s="17">
        <v>43.5</v>
      </c>
      <c r="F44" s="17">
        <v>37.5</v>
      </c>
      <c r="G44" s="17">
        <v>81</v>
      </c>
      <c r="H44" s="18">
        <f t="shared" ref="H44:H80" si="4">101.1089/97.1508*F44</f>
        <v>39.0278180931089</v>
      </c>
      <c r="I44" s="18">
        <f>E44+H44</f>
        <v>82.5278180931089</v>
      </c>
      <c r="J44" s="18">
        <v>82</v>
      </c>
      <c r="K44" s="18">
        <f>J44*(81.25/82.02)</f>
        <v>81.2301877590832</v>
      </c>
      <c r="L44" s="18">
        <f>I44*0.25+K44*0.5</f>
        <v>61.2470484028188</v>
      </c>
      <c r="M44" s="26"/>
    </row>
    <row r="45" s="2" customFormat="1" customHeight="1" spans="1:13">
      <c r="A45" s="14" t="s">
        <v>326</v>
      </c>
      <c r="B45" s="15" t="s">
        <v>1028</v>
      </c>
      <c r="C45" s="15" t="s">
        <v>764</v>
      </c>
      <c r="D45" s="16" t="s">
        <v>1029</v>
      </c>
      <c r="E45" s="17">
        <v>64.5</v>
      </c>
      <c r="F45" s="17">
        <v>48</v>
      </c>
      <c r="G45" s="17">
        <v>112.5</v>
      </c>
      <c r="H45" s="18">
        <f>101.1089/97.1508*F45</f>
        <v>49.9556071591793</v>
      </c>
      <c r="I45" s="18">
        <f>E45+H45</f>
        <v>114.455607159179</v>
      </c>
      <c r="J45" s="18">
        <v>85.33</v>
      </c>
      <c r="K45" s="18">
        <f t="shared" ref="K45:K81" si="5">J45*(81.25/82.02)</f>
        <v>84.5289258717386</v>
      </c>
      <c r="L45" s="18">
        <f>I45*0.25+K45*0.5</f>
        <v>70.8783647256641</v>
      </c>
      <c r="M45" s="26"/>
    </row>
    <row r="46" s="2" customFormat="1" customHeight="1" spans="1:13">
      <c r="A46" s="14" t="s">
        <v>230</v>
      </c>
      <c r="B46" s="15" t="s">
        <v>1030</v>
      </c>
      <c r="C46" s="15" t="s">
        <v>764</v>
      </c>
      <c r="D46" s="16" t="s">
        <v>1031</v>
      </c>
      <c r="E46" s="17">
        <v>55</v>
      </c>
      <c r="F46" s="17">
        <v>58.5</v>
      </c>
      <c r="G46" s="17">
        <v>113.5</v>
      </c>
      <c r="H46" s="18">
        <f>101.1089/97.1508*F46</f>
        <v>60.8833962252498</v>
      </c>
      <c r="I46" s="18">
        <f>E46+H46</f>
        <v>115.88339622525</v>
      </c>
      <c r="J46" s="18">
        <v>80.33</v>
      </c>
      <c r="K46" s="18">
        <f>J46*(81.25/82.02)</f>
        <v>79.5758656425262</v>
      </c>
      <c r="L46" s="18">
        <f>I46*0.25+K46*0.5</f>
        <v>68.7587818775756</v>
      </c>
      <c r="M46" s="26"/>
    </row>
    <row r="47" s="2" customFormat="1" customHeight="1" spans="1:13">
      <c r="A47" s="14" t="s">
        <v>156</v>
      </c>
      <c r="B47" s="15" t="s">
        <v>1032</v>
      </c>
      <c r="C47" s="15" t="s">
        <v>764</v>
      </c>
      <c r="D47" s="16" t="s">
        <v>1033</v>
      </c>
      <c r="E47" s="17">
        <v>59</v>
      </c>
      <c r="F47" s="17">
        <v>44</v>
      </c>
      <c r="G47" s="17">
        <v>103</v>
      </c>
      <c r="H47" s="18">
        <f>101.1089/97.1508*F47</f>
        <v>45.7926398959144</v>
      </c>
      <c r="I47" s="18">
        <f>E47+H47</f>
        <v>104.792639895914</v>
      </c>
      <c r="J47" s="18">
        <v>83.67</v>
      </c>
      <c r="K47" s="18">
        <f>J47*(81.25/82.02)</f>
        <v>82.8845098756401</v>
      </c>
      <c r="L47" s="18">
        <f>I47*0.25+K47*0.5</f>
        <v>67.6404149117986</v>
      </c>
      <c r="M47" s="26"/>
    </row>
    <row r="48" s="2" customFormat="1" customHeight="1" spans="1:13">
      <c r="A48" s="14" t="s">
        <v>137</v>
      </c>
      <c r="B48" s="15" t="s">
        <v>1034</v>
      </c>
      <c r="C48" s="15" t="s">
        <v>764</v>
      </c>
      <c r="D48" s="16" t="s">
        <v>1035</v>
      </c>
      <c r="E48" s="17">
        <v>40</v>
      </c>
      <c r="F48" s="17">
        <v>43.5</v>
      </c>
      <c r="G48" s="17">
        <v>83.5</v>
      </c>
      <c r="H48" s="18">
        <f>101.1089/97.1508*F48</f>
        <v>45.2722689880063</v>
      </c>
      <c r="I48" s="18">
        <f>E48+H48</f>
        <v>85.2722689880063</v>
      </c>
      <c r="J48" s="18">
        <v>76</v>
      </c>
      <c r="K48" s="18">
        <f>J48*(81.25/82.02)</f>
        <v>75.2865154840283</v>
      </c>
      <c r="L48" s="18">
        <f>I48*0.25+K48*0.5</f>
        <v>58.9613249890157</v>
      </c>
      <c r="M48" s="26"/>
    </row>
    <row r="49" s="2" customFormat="1" customHeight="1" spans="1:13">
      <c r="A49" s="14" t="s">
        <v>110</v>
      </c>
      <c r="B49" s="15" t="s">
        <v>1036</v>
      </c>
      <c r="C49" s="15" t="s">
        <v>764</v>
      </c>
      <c r="D49" s="16" t="s">
        <v>1037</v>
      </c>
      <c r="E49" s="17">
        <v>40</v>
      </c>
      <c r="F49" s="17">
        <v>49</v>
      </c>
      <c r="G49" s="17">
        <v>89</v>
      </c>
      <c r="H49" s="18">
        <f>101.1089/97.1508*F49</f>
        <v>50.9963489749956</v>
      </c>
      <c r="I49" s="18">
        <f>E49+H49</f>
        <v>90.9963489749956</v>
      </c>
      <c r="J49" s="18">
        <v>78.33</v>
      </c>
      <c r="K49" s="18">
        <f>J49*(81.25/82.02)</f>
        <v>77.5946415508413</v>
      </c>
      <c r="L49" s="18">
        <f>I49*0.25+K49*0.5</f>
        <v>61.5464080191695</v>
      </c>
      <c r="M49" s="26"/>
    </row>
    <row r="50" s="2" customFormat="1" customHeight="1" spans="1:13">
      <c r="A50" s="14" t="s">
        <v>151</v>
      </c>
      <c r="B50" s="15" t="s">
        <v>1038</v>
      </c>
      <c r="C50" s="15" t="s">
        <v>764</v>
      </c>
      <c r="D50" s="16" t="s">
        <v>1039</v>
      </c>
      <c r="E50" s="17">
        <v>48.5</v>
      </c>
      <c r="F50" s="17">
        <v>41.5</v>
      </c>
      <c r="G50" s="17">
        <v>90</v>
      </c>
      <c r="H50" s="18">
        <f>101.1089/97.1508*F50</f>
        <v>43.1907853563738</v>
      </c>
      <c r="I50" s="18">
        <f>E50+H50</f>
        <v>91.6907853563738</v>
      </c>
      <c r="J50" s="18">
        <v>86.33</v>
      </c>
      <c r="K50" s="18">
        <f>J50*(81.25/82.02)</f>
        <v>85.5195379175811</v>
      </c>
      <c r="L50" s="18">
        <f>I50*0.25+K50*0.5</f>
        <v>65.682465297884</v>
      </c>
      <c r="M50" s="26"/>
    </row>
    <row r="51" s="2" customFormat="1" customHeight="1" spans="1:13">
      <c r="A51" s="14" t="s">
        <v>302</v>
      </c>
      <c r="B51" s="15" t="s">
        <v>1040</v>
      </c>
      <c r="C51" s="15" t="s">
        <v>764</v>
      </c>
      <c r="D51" s="16" t="s">
        <v>1041</v>
      </c>
      <c r="E51" s="17">
        <v>42</v>
      </c>
      <c r="F51" s="17">
        <v>55</v>
      </c>
      <c r="G51" s="17">
        <v>97</v>
      </c>
      <c r="H51" s="18">
        <f>101.1089/97.1508*F51</f>
        <v>57.240799869893</v>
      </c>
      <c r="I51" s="18">
        <f>E51+H51</f>
        <v>99.240799869893</v>
      </c>
      <c r="J51" s="18">
        <v>83</v>
      </c>
      <c r="K51" s="18">
        <f>J51*(81.25/82.02)</f>
        <v>82.2207998049256</v>
      </c>
      <c r="L51" s="18">
        <f>I51*0.25+K51*0.5</f>
        <v>65.9205998699361</v>
      </c>
      <c r="M51" s="26"/>
    </row>
    <row r="52" s="2" customFormat="1" customHeight="1" spans="1:13">
      <c r="A52" s="14" t="s">
        <v>285</v>
      </c>
      <c r="B52" s="15" t="s">
        <v>1042</v>
      </c>
      <c r="C52" s="15" t="s">
        <v>764</v>
      </c>
      <c r="D52" s="16" t="s">
        <v>1043</v>
      </c>
      <c r="E52" s="17">
        <v>58.5</v>
      </c>
      <c r="F52" s="17">
        <v>51</v>
      </c>
      <c r="G52" s="17">
        <v>109.5</v>
      </c>
      <c r="H52" s="18">
        <f>101.1089/97.1508*F52</f>
        <v>53.0778326066281</v>
      </c>
      <c r="I52" s="18">
        <f>E52+H52</f>
        <v>111.577832606628</v>
      </c>
      <c r="J52" s="18">
        <v>86.33</v>
      </c>
      <c r="K52" s="18">
        <f>J52*(81.25/82.02)</f>
        <v>85.5195379175811</v>
      </c>
      <c r="L52" s="18">
        <f>I52*0.25+K52*0.5</f>
        <v>70.6542271104476</v>
      </c>
      <c r="M52" s="26"/>
    </row>
    <row r="53" s="2" customFormat="1" customHeight="1" spans="1:13">
      <c r="A53" s="14" t="s">
        <v>80</v>
      </c>
      <c r="B53" s="15" t="s">
        <v>1044</v>
      </c>
      <c r="C53" s="15" t="s">
        <v>764</v>
      </c>
      <c r="D53" s="16" t="s">
        <v>1045</v>
      </c>
      <c r="E53" s="17">
        <v>45.5</v>
      </c>
      <c r="F53" s="17">
        <v>43.5</v>
      </c>
      <c r="G53" s="17">
        <v>89</v>
      </c>
      <c r="H53" s="18">
        <f>101.1089/97.1508*F53</f>
        <v>45.2722689880063</v>
      </c>
      <c r="I53" s="18">
        <f>E53+H53</f>
        <v>90.7722689880063</v>
      </c>
      <c r="J53" s="18">
        <v>79.33</v>
      </c>
      <c r="K53" s="18">
        <f>J53*(81.25/82.02)</f>
        <v>78.5852535966837</v>
      </c>
      <c r="L53" s="18">
        <f>I53*0.25+K53*0.5</f>
        <v>61.9856940453435</v>
      </c>
      <c r="M53" s="26"/>
    </row>
    <row r="54" s="2" customFormat="1" customHeight="1" spans="1:13">
      <c r="A54" s="14" t="s">
        <v>388</v>
      </c>
      <c r="B54" s="15" t="s">
        <v>1046</v>
      </c>
      <c r="C54" s="15" t="s">
        <v>764</v>
      </c>
      <c r="D54" s="16" t="s">
        <v>1047</v>
      </c>
      <c r="E54" s="17">
        <v>48</v>
      </c>
      <c r="F54" s="17">
        <v>46</v>
      </c>
      <c r="G54" s="17">
        <v>94</v>
      </c>
      <c r="H54" s="18">
        <f>101.1089/97.1508*F54</f>
        <v>47.8741235275469</v>
      </c>
      <c r="I54" s="18">
        <f>E54+H54</f>
        <v>95.8741235275469</v>
      </c>
      <c r="J54" s="18">
        <v>79</v>
      </c>
      <c r="K54" s="18">
        <f>J54*(81.25/82.02)</f>
        <v>78.2583516215557</v>
      </c>
      <c r="L54" s="18">
        <f>I54*0.25+K54*0.5</f>
        <v>63.0977066926646</v>
      </c>
      <c r="M54" s="26"/>
    </row>
    <row r="55" s="2" customFormat="1" customHeight="1" spans="1:13">
      <c r="A55" s="14" t="s">
        <v>106</v>
      </c>
      <c r="B55" s="15" t="s">
        <v>1048</v>
      </c>
      <c r="C55" s="15" t="s">
        <v>764</v>
      </c>
      <c r="D55" s="16" t="s">
        <v>1049</v>
      </c>
      <c r="E55" s="17">
        <v>74.5</v>
      </c>
      <c r="F55" s="17">
        <v>48.5</v>
      </c>
      <c r="G55" s="17">
        <v>123</v>
      </c>
      <c r="H55" s="18">
        <f>101.1089/97.1508*F55</f>
        <v>50.4759780670875</v>
      </c>
      <c r="I55" s="18">
        <f>E55+H55</f>
        <v>124.975978067087</v>
      </c>
      <c r="J55" s="18">
        <v>77.67</v>
      </c>
      <c r="K55" s="18">
        <f>J55*(81.25/82.02)</f>
        <v>76.9408376005852</v>
      </c>
      <c r="L55" s="18">
        <f>I55*0.25+K55*0.5</f>
        <v>69.7144133170644</v>
      </c>
      <c r="M55" s="26"/>
    </row>
    <row r="56" s="2" customFormat="1" customHeight="1" spans="1:13">
      <c r="A56" s="14" t="s">
        <v>69</v>
      </c>
      <c r="B56" s="15" t="s">
        <v>1050</v>
      </c>
      <c r="C56" s="15" t="s">
        <v>764</v>
      </c>
      <c r="D56" s="16" t="s">
        <v>1051</v>
      </c>
      <c r="E56" s="17">
        <v>8</v>
      </c>
      <c r="F56" s="17">
        <v>5</v>
      </c>
      <c r="G56" s="17">
        <v>13</v>
      </c>
      <c r="H56" s="18">
        <f>101.1089/97.1508*F56</f>
        <v>5.20370907908118</v>
      </c>
      <c r="I56" s="18">
        <f>E56+H56</f>
        <v>13.2037090790812</v>
      </c>
      <c r="J56" s="18">
        <v>18.33</v>
      </c>
      <c r="K56" s="18">
        <f>J56*(81.25/82.02)</f>
        <v>18.1579188002926</v>
      </c>
      <c r="L56" s="18">
        <f>I56*0.25+K56*0.5</f>
        <v>12.3798866699166</v>
      </c>
      <c r="M56" s="26"/>
    </row>
    <row r="57" s="2" customFormat="1" customHeight="1" spans="1:13">
      <c r="A57" s="14" t="s">
        <v>138</v>
      </c>
      <c r="B57" s="15" t="s">
        <v>1052</v>
      </c>
      <c r="C57" s="15" t="s">
        <v>764</v>
      </c>
      <c r="D57" s="16" t="s">
        <v>1053</v>
      </c>
      <c r="E57" s="17">
        <v>43.5</v>
      </c>
      <c r="F57" s="17">
        <v>47</v>
      </c>
      <c r="G57" s="17">
        <v>90.5</v>
      </c>
      <c r="H57" s="18">
        <f>101.1089/97.1508*F57</f>
        <v>48.9148653433631</v>
      </c>
      <c r="I57" s="18">
        <f>E57+H57</f>
        <v>92.4148653433631</v>
      </c>
      <c r="J57" s="18">
        <v>75.33</v>
      </c>
      <c r="K57" s="18">
        <f>J57*(81.25/82.02)</f>
        <v>74.6228054133138</v>
      </c>
      <c r="L57" s="18">
        <f>I57*0.25+K57*0.5</f>
        <v>60.4151190424977</v>
      </c>
      <c r="M57" s="26"/>
    </row>
    <row r="58" s="2" customFormat="1" customHeight="1" spans="1:13">
      <c r="A58" s="14" t="s">
        <v>412</v>
      </c>
      <c r="B58" s="15" t="s">
        <v>1054</v>
      </c>
      <c r="C58" s="15" t="s">
        <v>764</v>
      </c>
      <c r="D58" s="16" t="s">
        <v>1055</v>
      </c>
      <c r="E58" s="17">
        <v>49</v>
      </c>
      <c r="F58" s="17">
        <v>61.5</v>
      </c>
      <c r="G58" s="17">
        <v>110.5</v>
      </c>
      <c r="H58" s="18">
        <f>101.1089/97.1508*F58</f>
        <v>64.0056216726985</v>
      </c>
      <c r="I58" s="18">
        <f>E58+H58</f>
        <v>113.005621672699</v>
      </c>
      <c r="J58" s="18">
        <v>79.67</v>
      </c>
      <c r="K58" s="18">
        <f>J58*(81.25/82.02)</f>
        <v>78.9220616922702</v>
      </c>
      <c r="L58" s="18">
        <f>I58*0.25+K58*0.5</f>
        <v>67.7124362643098</v>
      </c>
      <c r="M58" s="26"/>
    </row>
    <row r="59" s="2" customFormat="1" customHeight="1" spans="1:13">
      <c r="A59" s="14" t="s">
        <v>118</v>
      </c>
      <c r="B59" s="15" t="s">
        <v>1056</v>
      </c>
      <c r="C59" s="15" t="s">
        <v>764</v>
      </c>
      <c r="D59" s="16" t="s">
        <v>1057</v>
      </c>
      <c r="E59" s="17">
        <v>54</v>
      </c>
      <c r="F59" s="17">
        <v>52.5</v>
      </c>
      <c r="G59" s="17">
        <v>106.5</v>
      </c>
      <c r="H59" s="18">
        <f>101.1089/97.1508*F59</f>
        <v>54.6389453303524</v>
      </c>
      <c r="I59" s="18">
        <f>E59+H59</f>
        <v>108.638945330352</v>
      </c>
      <c r="J59" s="18">
        <v>85.33</v>
      </c>
      <c r="K59" s="18">
        <f>J59*(81.25/82.02)</f>
        <v>84.5289258717386</v>
      </c>
      <c r="L59" s="18">
        <f>I59*0.25+K59*0.5</f>
        <v>69.4241992684573</v>
      </c>
      <c r="M59" s="26"/>
    </row>
    <row r="60" s="2" customFormat="1" customHeight="1" spans="1:13">
      <c r="A60" s="14" t="s">
        <v>219</v>
      </c>
      <c r="B60" s="15" t="s">
        <v>1058</v>
      </c>
      <c r="C60" s="15" t="s">
        <v>764</v>
      </c>
      <c r="D60" s="16" t="s">
        <v>1059</v>
      </c>
      <c r="E60" s="17">
        <v>55.5</v>
      </c>
      <c r="F60" s="17">
        <v>59</v>
      </c>
      <c r="G60" s="17">
        <v>114.5</v>
      </c>
      <c r="H60" s="18">
        <f>101.1089/97.1508*F60</f>
        <v>61.4037671331579</v>
      </c>
      <c r="I60" s="18">
        <f>E60+H60</f>
        <v>116.903767133158</v>
      </c>
      <c r="J60" s="18">
        <v>86.33</v>
      </c>
      <c r="K60" s="18">
        <f>J60*(81.25/82.02)</f>
        <v>85.5195379175811</v>
      </c>
      <c r="L60" s="18">
        <f>I60*0.25+K60*0.5</f>
        <v>71.98571074208</v>
      </c>
      <c r="M60" s="26"/>
    </row>
    <row r="61" s="2" customFormat="1" customHeight="1" spans="1:13">
      <c r="A61" s="14" t="s">
        <v>64</v>
      </c>
      <c r="B61" s="15" t="s">
        <v>1060</v>
      </c>
      <c r="C61" s="15" t="s">
        <v>764</v>
      </c>
      <c r="D61" s="16" t="s">
        <v>1061</v>
      </c>
      <c r="E61" s="17">
        <v>43.5</v>
      </c>
      <c r="F61" s="17">
        <v>35.5</v>
      </c>
      <c r="G61" s="17">
        <v>79</v>
      </c>
      <c r="H61" s="18">
        <f>101.1089/97.1508*F61</f>
        <v>36.9463344614764</v>
      </c>
      <c r="I61" s="18">
        <f>E61+H61</f>
        <v>80.4463344614764</v>
      </c>
      <c r="J61" s="18">
        <v>87.33</v>
      </c>
      <c r="K61" s="18">
        <f>J61*(81.25/82.02)</f>
        <v>86.5101499634236</v>
      </c>
      <c r="L61" s="18">
        <f>I61*0.25+K61*0.5</f>
        <v>63.3666585970809</v>
      </c>
      <c r="M61" s="26"/>
    </row>
    <row r="62" s="2" customFormat="1" customHeight="1" spans="1:13">
      <c r="A62" s="14" t="s">
        <v>17</v>
      </c>
      <c r="B62" s="15" t="s">
        <v>1062</v>
      </c>
      <c r="C62" s="15" t="s">
        <v>764</v>
      </c>
      <c r="D62" s="16" t="s">
        <v>1063</v>
      </c>
      <c r="E62" s="17">
        <v>62.5</v>
      </c>
      <c r="F62" s="17">
        <v>53</v>
      </c>
      <c r="G62" s="17">
        <v>115.5</v>
      </c>
      <c r="H62" s="18">
        <f>101.1089/97.1508*F62</f>
        <v>55.1593162382605</v>
      </c>
      <c r="I62" s="18">
        <f>E62+H62</f>
        <v>117.659316238261</v>
      </c>
      <c r="J62" s="18">
        <v>80.33</v>
      </c>
      <c r="K62" s="18">
        <f>J62*(81.25/82.02)</f>
        <v>79.5758656425262</v>
      </c>
      <c r="L62" s="18">
        <f>I62*0.25+K62*0.5</f>
        <v>69.2027618808284</v>
      </c>
      <c r="M62" s="26"/>
    </row>
    <row r="63" s="2" customFormat="1" customHeight="1" spans="1:13">
      <c r="A63" s="14" t="s">
        <v>240</v>
      </c>
      <c r="B63" s="15" t="s">
        <v>1064</v>
      </c>
      <c r="C63" s="15" t="s">
        <v>764</v>
      </c>
      <c r="D63" s="16" t="s">
        <v>1065</v>
      </c>
      <c r="E63" s="17">
        <v>51</v>
      </c>
      <c r="F63" s="17">
        <v>47.5</v>
      </c>
      <c r="G63" s="17">
        <v>98.5</v>
      </c>
      <c r="H63" s="18">
        <f>101.1089/97.1508*F63</f>
        <v>49.4352362512712</v>
      </c>
      <c r="I63" s="18">
        <f>E63+H63</f>
        <v>100.435236251271</v>
      </c>
      <c r="J63" s="18">
        <v>81.33</v>
      </c>
      <c r="K63" s="18">
        <f>J63*(81.25/82.02)</f>
        <v>80.5664776883687</v>
      </c>
      <c r="L63" s="18">
        <f>I63*0.25+K63*0.5</f>
        <v>65.3920479070021</v>
      </c>
      <c r="M63" s="26"/>
    </row>
    <row r="64" s="2" customFormat="1" customHeight="1" spans="1:13">
      <c r="A64" s="14" t="s">
        <v>143</v>
      </c>
      <c r="B64" s="15" t="s">
        <v>1066</v>
      </c>
      <c r="C64" s="15" t="s">
        <v>764</v>
      </c>
      <c r="D64" s="16" t="s">
        <v>1067</v>
      </c>
      <c r="E64" s="17">
        <v>34</v>
      </c>
      <c r="F64" s="17">
        <v>46</v>
      </c>
      <c r="G64" s="17">
        <v>80</v>
      </c>
      <c r="H64" s="18">
        <f>101.1089/97.1508*F64</f>
        <v>47.8741235275469</v>
      </c>
      <c r="I64" s="18">
        <f>E64+H64</f>
        <v>81.8741235275469</v>
      </c>
      <c r="J64" s="18">
        <v>82</v>
      </c>
      <c r="K64" s="18">
        <f>J64*(81.25/82.02)</f>
        <v>81.2301877590832</v>
      </c>
      <c r="L64" s="18">
        <f>I64*0.25+K64*0.5</f>
        <v>61.0836247614283</v>
      </c>
      <c r="M64" s="26"/>
    </row>
    <row r="65" s="2" customFormat="1" customHeight="1" spans="1:13">
      <c r="A65" s="14" t="s">
        <v>23</v>
      </c>
      <c r="B65" s="15" t="s">
        <v>1068</v>
      </c>
      <c r="C65" s="15" t="s">
        <v>764</v>
      </c>
      <c r="D65" s="16" t="s">
        <v>1069</v>
      </c>
      <c r="E65" s="17">
        <v>51.5</v>
      </c>
      <c r="F65" s="17">
        <v>48</v>
      </c>
      <c r="G65" s="17">
        <v>99.5</v>
      </c>
      <c r="H65" s="18">
        <f>101.1089/97.1508*F65</f>
        <v>49.9556071591793</v>
      </c>
      <c r="I65" s="18">
        <f>E65+H65</f>
        <v>101.455607159179</v>
      </c>
      <c r="J65" s="18">
        <v>83.67</v>
      </c>
      <c r="K65" s="18">
        <f>J65*(81.25/82.02)</f>
        <v>82.8845098756401</v>
      </c>
      <c r="L65" s="18">
        <f>I65*0.25+K65*0.5</f>
        <v>66.8061567276148</v>
      </c>
      <c r="M65" s="26"/>
    </row>
    <row r="66" s="2" customFormat="1" customHeight="1" spans="1:13">
      <c r="A66" s="14" t="s">
        <v>165</v>
      </c>
      <c r="B66" s="15" t="s">
        <v>1070</v>
      </c>
      <c r="C66" s="15" t="s">
        <v>764</v>
      </c>
      <c r="D66" s="16" t="s">
        <v>1071</v>
      </c>
      <c r="E66" s="17">
        <v>47.5</v>
      </c>
      <c r="F66" s="17">
        <v>46.5</v>
      </c>
      <c r="G66" s="17">
        <v>94</v>
      </c>
      <c r="H66" s="18">
        <f>101.1089/97.1508*F66</f>
        <v>48.394494435455</v>
      </c>
      <c r="I66" s="18">
        <f>E66+H66</f>
        <v>95.894494435455</v>
      </c>
      <c r="J66" s="18">
        <v>85</v>
      </c>
      <c r="K66" s="18">
        <f>J66*(81.25/82.02)</f>
        <v>84.2020238966106</v>
      </c>
      <c r="L66" s="18">
        <f>I66*0.25+K66*0.5</f>
        <v>66.074635557169</v>
      </c>
      <c r="M66" s="26"/>
    </row>
    <row r="67" s="2" customFormat="1" customHeight="1" spans="1:13">
      <c r="A67" s="14" t="s">
        <v>94</v>
      </c>
      <c r="B67" s="15" t="s">
        <v>1072</v>
      </c>
      <c r="C67" s="15" t="s">
        <v>764</v>
      </c>
      <c r="D67" s="16" t="s">
        <v>1073</v>
      </c>
      <c r="E67" s="17">
        <v>43.5</v>
      </c>
      <c r="F67" s="17">
        <v>45.5</v>
      </c>
      <c r="G67" s="17">
        <v>89</v>
      </c>
      <c r="H67" s="18">
        <f>101.1089/97.1508*F67</f>
        <v>47.3537526196388</v>
      </c>
      <c r="I67" s="18">
        <f>E67+H67</f>
        <v>90.8537526196388</v>
      </c>
      <c r="J67" s="18">
        <v>82</v>
      </c>
      <c r="K67" s="18">
        <f>J67*(81.25/82.02)</f>
        <v>81.2301877590832</v>
      </c>
      <c r="L67" s="18">
        <f>I67*0.25+K67*0.5</f>
        <v>63.3285320344513</v>
      </c>
      <c r="M67" s="26"/>
    </row>
    <row r="68" s="2" customFormat="1" customHeight="1" spans="1:13">
      <c r="A68" s="14" t="s">
        <v>515</v>
      </c>
      <c r="B68" s="15" t="s">
        <v>1074</v>
      </c>
      <c r="C68" s="15" t="s">
        <v>764</v>
      </c>
      <c r="D68" s="16" t="s">
        <v>1075</v>
      </c>
      <c r="E68" s="17">
        <v>47</v>
      </c>
      <c r="F68" s="17">
        <v>53.5</v>
      </c>
      <c r="G68" s="17">
        <v>100.5</v>
      </c>
      <c r="H68" s="18">
        <f>101.1089/97.1508*F68</f>
        <v>55.6796871461686</v>
      </c>
      <c r="I68" s="18">
        <f t="shared" ref="I68:I111" si="6">E68+H68</f>
        <v>102.679687146169</v>
      </c>
      <c r="J68" s="18">
        <v>85.33</v>
      </c>
      <c r="K68" s="18">
        <f>J68*(81.25/82.02)</f>
        <v>84.5289258717386</v>
      </c>
      <c r="L68" s="18">
        <f t="shared" ref="L68:L111" si="7">I68*0.25+K68*0.5</f>
        <v>67.9343847224116</v>
      </c>
      <c r="M68" s="26"/>
    </row>
    <row r="69" s="2" customFormat="1" customHeight="1" spans="1:13">
      <c r="A69" s="14" t="s">
        <v>63</v>
      </c>
      <c r="B69" s="15" t="s">
        <v>1076</v>
      </c>
      <c r="C69" s="15" t="s">
        <v>764</v>
      </c>
      <c r="D69" s="16" t="s">
        <v>1077</v>
      </c>
      <c r="E69" s="17">
        <v>45.5</v>
      </c>
      <c r="F69" s="17">
        <v>48</v>
      </c>
      <c r="G69" s="17">
        <v>93.5</v>
      </c>
      <c r="H69" s="18">
        <f>101.1089/97.1508*F69</f>
        <v>49.9556071591793</v>
      </c>
      <c r="I69" s="18">
        <f>E69+H69</f>
        <v>95.4556071591793</v>
      </c>
      <c r="J69" s="18">
        <v>86.67</v>
      </c>
      <c r="K69" s="18">
        <f>J69*(81.25/82.02)</f>
        <v>85.8563460131675</v>
      </c>
      <c r="L69" s="18">
        <f>I69*0.25+K69*0.5</f>
        <v>66.7920747963786</v>
      </c>
      <c r="M69" s="26"/>
    </row>
    <row r="70" s="2" customFormat="1" customHeight="1" spans="1:13">
      <c r="A70" s="14" t="s">
        <v>263</v>
      </c>
      <c r="B70" s="15" t="s">
        <v>1078</v>
      </c>
      <c r="C70" s="15" t="s">
        <v>764</v>
      </c>
      <c r="D70" s="16" t="s">
        <v>1079</v>
      </c>
      <c r="E70" s="17">
        <v>45.5</v>
      </c>
      <c r="F70" s="17">
        <v>51.5</v>
      </c>
      <c r="G70" s="17">
        <v>97</v>
      </c>
      <c r="H70" s="18">
        <f>101.1089/97.1508*F70</f>
        <v>53.5982035145362</v>
      </c>
      <c r="I70" s="18">
        <f>E70+H70</f>
        <v>99.0982035145362</v>
      </c>
      <c r="J70" s="18">
        <v>81</v>
      </c>
      <c r="K70" s="18">
        <f>J70*(81.25/82.02)</f>
        <v>80.2395757132407</v>
      </c>
      <c r="L70" s="18">
        <f>I70*0.25+K70*0.5</f>
        <v>64.8943387352544</v>
      </c>
      <c r="M70" s="26"/>
    </row>
    <row r="71" s="2" customFormat="1" customHeight="1" spans="1:13">
      <c r="A71" s="14" t="s">
        <v>70</v>
      </c>
      <c r="B71" s="15" t="s">
        <v>1080</v>
      </c>
      <c r="C71" s="15" t="s">
        <v>764</v>
      </c>
      <c r="D71" s="16" t="s">
        <v>1081</v>
      </c>
      <c r="E71" s="17">
        <v>41.5</v>
      </c>
      <c r="F71" s="17">
        <v>38.5</v>
      </c>
      <c r="G71" s="17">
        <v>80</v>
      </c>
      <c r="H71" s="18">
        <f>101.1089/97.1508*F71</f>
        <v>40.0685599089251</v>
      </c>
      <c r="I71" s="18">
        <f>E71+H71</f>
        <v>81.5685599089251</v>
      </c>
      <c r="J71" s="18">
        <v>79.67</v>
      </c>
      <c r="K71" s="18">
        <f>J71*(81.25/82.02)</f>
        <v>78.9220616922702</v>
      </c>
      <c r="L71" s="18">
        <f>I71*0.25+K71*0.5</f>
        <v>59.8531708233664</v>
      </c>
      <c r="M71" s="26"/>
    </row>
    <row r="72" s="2" customFormat="1" customHeight="1" spans="1:13">
      <c r="A72" s="14" t="s">
        <v>30</v>
      </c>
      <c r="B72" s="15" t="s">
        <v>1082</v>
      </c>
      <c r="C72" s="15" t="s">
        <v>764</v>
      </c>
      <c r="D72" s="16" t="s">
        <v>1083</v>
      </c>
      <c r="E72" s="17">
        <v>45.5</v>
      </c>
      <c r="F72" s="17">
        <v>47.5</v>
      </c>
      <c r="G72" s="17">
        <v>93</v>
      </c>
      <c r="H72" s="18">
        <f>101.1089/97.1508*F72</f>
        <v>49.4352362512712</v>
      </c>
      <c r="I72" s="18">
        <f>E72+H72</f>
        <v>94.9352362512712</v>
      </c>
      <c r="J72" s="18">
        <v>83.33</v>
      </c>
      <c r="K72" s="18">
        <f>J72*(81.25/82.02)</f>
        <v>82.5477017800537</v>
      </c>
      <c r="L72" s="18">
        <f>I72*0.25+K72*0.5</f>
        <v>65.0076599528446</v>
      </c>
      <c r="M72" s="26"/>
    </row>
    <row r="73" s="2" customFormat="1" customHeight="1" spans="1:13">
      <c r="A73" s="14" t="s">
        <v>546</v>
      </c>
      <c r="B73" s="15" t="s">
        <v>1084</v>
      </c>
      <c r="C73" s="15" t="s">
        <v>764</v>
      </c>
      <c r="D73" s="16" t="s">
        <v>1085</v>
      </c>
      <c r="E73" s="17">
        <v>50</v>
      </c>
      <c r="F73" s="17">
        <v>46.5</v>
      </c>
      <c r="G73" s="17">
        <v>96.5</v>
      </c>
      <c r="H73" s="18">
        <f>101.1089/97.1508*F73</f>
        <v>48.394494435455</v>
      </c>
      <c r="I73" s="18">
        <f>E73+H73</f>
        <v>98.394494435455</v>
      </c>
      <c r="J73" s="18">
        <v>81.67</v>
      </c>
      <c r="K73" s="18">
        <f>J73*(81.25/82.02)</f>
        <v>80.9032857839551</v>
      </c>
      <c r="L73" s="18">
        <f>I73*0.25+K73*0.5</f>
        <v>65.0502665008413</v>
      </c>
      <c r="M73" s="26"/>
    </row>
    <row r="74" s="2" customFormat="1" customHeight="1" spans="1:13">
      <c r="A74" s="14" t="s">
        <v>254</v>
      </c>
      <c r="B74" s="15" t="s">
        <v>1086</v>
      </c>
      <c r="C74" s="15" t="s">
        <v>764</v>
      </c>
      <c r="D74" s="16" t="s">
        <v>1087</v>
      </c>
      <c r="E74" s="17">
        <v>48.5</v>
      </c>
      <c r="F74" s="17">
        <v>57</v>
      </c>
      <c r="G74" s="17">
        <v>105.5</v>
      </c>
      <c r="H74" s="18">
        <f>101.1089/97.1508*F74</f>
        <v>59.3222835015255</v>
      </c>
      <c r="I74" s="18">
        <f>E74+H74</f>
        <v>107.822283501525</v>
      </c>
      <c r="J74" s="18">
        <v>81.67</v>
      </c>
      <c r="K74" s="18">
        <f>J74*(81.25/82.02)</f>
        <v>80.9032857839551</v>
      </c>
      <c r="L74" s="18">
        <f>I74*0.25+K74*0.5</f>
        <v>67.4072137673588</v>
      </c>
      <c r="M74" s="26"/>
    </row>
    <row r="75" s="2" customFormat="1" customHeight="1" spans="1:13">
      <c r="A75" s="14" t="s">
        <v>75</v>
      </c>
      <c r="B75" s="15" t="s">
        <v>1088</v>
      </c>
      <c r="C75" s="15" t="s">
        <v>764</v>
      </c>
      <c r="D75" s="16" t="s">
        <v>1089</v>
      </c>
      <c r="E75" s="17">
        <v>43</v>
      </c>
      <c r="F75" s="17">
        <v>39</v>
      </c>
      <c r="G75" s="17">
        <v>82</v>
      </c>
      <c r="H75" s="18">
        <f>101.1089/97.1508*F75</f>
        <v>40.5889308168332</v>
      </c>
      <c r="I75" s="18">
        <f>E75+H75</f>
        <v>83.5889308168332</v>
      </c>
      <c r="J75" s="18">
        <v>80</v>
      </c>
      <c r="K75" s="18">
        <f>J75*(81.25/82.02)</f>
        <v>79.2489636673982</v>
      </c>
      <c r="L75" s="18">
        <f>I75*0.25+K75*0.5</f>
        <v>60.5217145379074</v>
      </c>
      <c r="M75" s="26"/>
    </row>
    <row r="76" s="2" customFormat="1" customHeight="1" spans="1:13">
      <c r="A76" s="14" t="s">
        <v>364</v>
      </c>
      <c r="B76" s="15" t="s">
        <v>1090</v>
      </c>
      <c r="C76" s="15" t="s">
        <v>764</v>
      </c>
      <c r="D76" s="16" t="s">
        <v>1091</v>
      </c>
      <c r="E76" s="17">
        <v>54</v>
      </c>
      <c r="F76" s="17">
        <v>38</v>
      </c>
      <c r="G76" s="17">
        <v>92</v>
      </c>
      <c r="H76" s="18">
        <f>101.1089/97.1508*F76</f>
        <v>39.548189001017</v>
      </c>
      <c r="I76" s="18">
        <f>E76+H76</f>
        <v>93.548189001017</v>
      </c>
      <c r="J76" s="18">
        <v>84.67</v>
      </c>
      <c r="K76" s="18">
        <f>J76*(81.25/82.02)</f>
        <v>83.8751219214826</v>
      </c>
      <c r="L76" s="18">
        <f>I76*0.25+K76*0.5</f>
        <v>65.3246082109955</v>
      </c>
      <c r="M76" s="26"/>
    </row>
    <row r="77" s="2" customFormat="1" customHeight="1" spans="1:13">
      <c r="A77" s="14" t="s">
        <v>347</v>
      </c>
      <c r="B77" s="15" t="s">
        <v>1092</v>
      </c>
      <c r="C77" s="15" t="s">
        <v>764</v>
      </c>
      <c r="D77" s="16" t="s">
        <v>1093</v>
      </c>
      <c r="E77" s="17">
        <v>47</v>
      </c>
      <c r="F77" s="17">
        <v>46.5</v>
      </c>
      <c r="G77" s="17">
        <v>93.5</v>
      </c>
      <c r="H77" s="18">
        <f>101.1089/97.1508*F77</f>
        <v>48.394494435455</v>
      </c>
      <c r="I77" s="18">
        <f>E77+H77</f>
        <v>95.394494435455</v>
      </c>
      <c r="J77" s="18">
        <v>78.33</v>
      </c>
      <c r="K77" s="18">
        <f>J77*(81.25/82.02)</f>
        <v>77.5946415508413</v>
      </c>
      <c r="L77" s="18">
        <f>I77*0.25+K77*0.5</f>
        <v>62.6459443842844</v>
      </c>
      <c r="M77" s="26"/>
    </row>
    <row r="78" s="2" customFormat="1" customHeight="1" spans="1:13">
      <c r="A78" s="14" t="s">
        <v>100</v>
      </c>
      <c r="B78" s="15" t="s">
        <v>1094</v>
      </c>
      <c r="C78" s="15" t="s">
        <v>764</v>
      </c>
      <c r="D78" s="16" t="s">
        <v>1095</v>
      </c>
      <c r="E78" s="17">
        <v>44.5</v>
      </c>
      <c r="F78" s="17">
        <v>43</v>
      </c>
      <c r="G78" s="17">
        <v>87.5</v>
      </c>
      <c r="H78" s="18">
        <f>101.1089/97.1508*F78</f>
        <v>44.7518980800982</v>
      </c>
      <c r="I78" s="18">
        <f>E78+H78</f>
        <v>89.2518980800982</v>
      </c>
      <c r="J78" s="18">
        <v>85.67</v>
      </c>
      <c r="K78" s="18">
        <f>J78*(81.25/82.02)</f>
        <v>84.8657339673251</v>
      </c>
      <c r="L78" s="18">
        <f>I78*0.25+K78*0.5</f>
        <v>64.7458415036871</v>
      </c>
      <c r="M78" s="26"/>
    </row>
    <row r="79" s="2" customFormat="1" customHeight="1" spans="1:13">
      <c r="A79" s="14" t="s">
        <v>88</v>
      </c>
      <c r="B79" s="15" t="s">
        <v>1096</v>
      </c>
      <c r="C79" s="15" t="s">
        <v>764</v>
      </c>
      <c r="D79" s="16" t="s">
        <v>1097</v>
      </c>
      <c r="E79" s="17">
        <v>46.5</v>
      </c>
      <c r="F79" s="17">
        <v>41</v>
      </c>
      <c r="G79" s="17">
        <v>87.5</v>
      </c>
      <c r="H79" s="18">
        <f>101.1089/97.1508*F79</f>
        <v>42.6704144484657</v>
      </c>
      <c r="I79" s="18">
        <f>E79+H79</f>
        <v>89.1704144484657</v>
      </c>
      <c r="J79" s="18">
        <v>82</v>
      </c>
      <c r="K79" s="18">
        <f>J79*(81.25/82.02)</f>
        <v>81.2301877590832</v>
      </c>
      <c r="L79" s="18">
        <f>I79*0.25+K79*0.5</f>
        <v>62.907697491658</v>
      </c>
      <c r="M79" s="26"/>
    </row>
    <row r="80" s="2" customFormat="1" customHeight="1" spans="1:13">
      <c r="A80" s="14" t="s">
        <v>176</v>
      </c>
      <c r="B80" s="15" t="s">
        <v>1098</v>
      </c>
      <c r="C80" s="15" t="s">
        <v>764</v>
      </c>
      <c r="D80" s="16" t="s">
        <v>1099</v>
      </c>
      <c r="E80" s="17">
        <v>47</v>
      </c>
      <c r="F80" s="17">
        <v>34</v>
      </c>
      <c r="G80" s="17">
        <v>81</v>
      </c>
      <c r="H80" s="18">
        <f>101.1089/97.1508*F80</f>
        <v>35.385221737752</v>
      </c>
      <c r="I80" s="18">
        <f>E80+H80</f>
        <v>82.385221737752</v>
      </c>
      <c r="J80" s="18">
        <v>84.67</v>
      </c>
      <c r="K80" s="18">
        <f>J80*(81.25/82.02)</f>
        <v>83.8751219214826</v>
      </c>
      <c r="L80" s="18">
        <f>I80*0.25+K80*0.5</f>
        <v>62.5338663951793</v>
      </c>
      <c r="M80" s="26"/>
    </row>
    <row r="81" s="2" customFormat="1" customHeight="1" spans="1:13">
      <c r="A81" s="14" t="s">
        <v>133</v>
      </c>
      <c r="B81" s="15" t="s">
        <v>1100</v>
      </c>
      <c r="C81" s="15" t="s">
        <v>710</v>
      </c>
      <c r="D81" s="16" t="s">
        <v>1101</v>
      </c>
      <c r="E81" s="17">
        <v>52</v>
      </c>
      <c r="F81" s="17">
        <v>55.5</v>
      </c>
      <c r="G81" s="17">
        <v>107.5</v>
      </c>
      <c r="H81" s="18">
        <f>101.1089/105.463*F81</f>
        <v>53.208650901264</v>
      </c>
      <c r="I81" s="18">
        <f>E81+H81</f>
        <v>105.208650901264</v>
      </c>
      <c r="J81" s="18">
        <v>82.5</v>
      </c>
      <c r="K81" s="18">
        <f>J81*(81.25/83.02)</f>
        <v>80.7410864851843</v>
      </c>
      <c r="L81" s="18">
        <f>I81*0.25+K81*0.5</f>
        <v>66.6727059679081</v>
      </c>
      <c r="M81" s="27"/>
    </row>
    <row r="82" s="2" customFormat="1" customHeight="1" spans="1:13">
      <c r="A82" s="14" t="s">
        <v>140</v>
      </c>
      <c r="B82" s="15" t="s">
        <v>582</v>
      </c>
      <c r="C82" s="15" t="s">
        <v>14</v>
      </c>
      <c r="D82" s="16" t="s">
        <v>1102</v>
      </c>
      <c r="E82" s="17">
        <v>47.5</v>
      </c>
      <c r="F82" s="17">
        <v>55</v>
      </c>
      <c r="G82" s="17">
        <v>102.5</v>
      </c>
      <c r="H82" s="18">
        <f t="shared" ref="H82:H111" si="8">101.1089/98.9856*F82</f>
        <v>56.1797827158698</v>
      </c>
      <c r="I82" s="18">
        <f>E82+H82</f>
        <v>103.67978271587</v>
      </c>
      <c r="J82" s="18">
        <v>80</v>
      </c>
      <c r="K82" s="18">
        <f>J82*(81.25/81.62)</f>
        <v>79.6373437882872</v>
      </c>
      <c r="L82" s="18">
        <f>I82*0.25+K82*0.5</f>
        <v>65.7386175731111</v>
      </c>
      <c r="M82" s="28"/>
    </row>
    <row r="83" s="2" customFormat="1" customHeight="1" spans="1:13">
      <c r="A83" s="14" t="s">
        <v>566</v>
      </c>
      <c r="B83" s="15" t="s">
        <v>1103</v>
      </c>
      <c r="C83" s="15" t="s">
        <v>14</v>
      </c>
      <c r="D83" s="16" t="s">
        <v>1104</v>
      </c>
      <c r="E83" s="17">
        <v>58.5</v>
      </c>
      <c r="F83" s="17">
        <v>51</v>
      </c>
      <c r="G83" s="17">
        <v>109.5</v>
      </c>
      <c r="H83" s="18">
        <f>101.1089/98.9856*F83</f>
        <v>52.0939803365338</v>
      </c>
      <c r="I83" s="18">
        <f>E83+H83</f>
        <v>110.593980336534</v>
      </c>
      <c r="J83" s="18">
        <v>82.5</v>
      </c>
      <c r="K83" s="18">
        <f t="shared" ref="K83:K111" si="9">J83*(81.25/81.62)</f>
        <v>82.1260107816712</v>
      </c>
      <c r="L83" s="18">
        <f>I83*0.25+K83*0.5</f>
        <v>68.7115004749691</v>
      </c>
      <c r="M83" s="28"/>
    </row>
    <row r="84" s="2" customFormat="1" customHeight="1" spans="1:13">
      <c r="A84" s="14" t="s">
        <v>162</v>
      </c>
      <c r="B84" s="15" t="s">
        <v>1105</v>
      </c>
      <c r="C84" s="15" t="s">
        <v>14</v>
      </c>
      <c r="D84" s="16" t="s">
        <v>1106</v>
      </c>
      <c r="E84" s="17">
        <v>51</v>
      </c>
      <c r="F84" s="17">
        <v>51</v>
      </c>
      <c r="G84" s="17">
        <v>102</v>
      </c>
      <c r="H84" s="18">
        <f>101.1089/98.9856*F84</f>
        <v>52.0939803365338</v>
      </c>
      <c r="I84" s="18">
        <f>E84+H84</f>
        <v>103.093980336534</v>
      </c>
      <c r="J84" s="18">
        <v>78.33</v>
      </c>
      <c r="K84" s="18">
        <f>J84*(81.25/81.62)</f>
        <v>77.9749142367067</v>
      </c>
      <c r="L84" s="18">
        <f>I84*0.25+K84*0.5</f>
        <v>64.7609522024868</v>
      </c>
      <c r="M84" s="28"/>
    </row>
    <row r="85" s="2" customFormat="1" customHeight="1" spans="1:13">
      <c r="A85" s="14" t="s">
        <v>52</v>
      </c>
      <c r="B85" s="15" t="s">
        <v>1107</v>
      </c>
      <c r="C85" s="15" t="s">
        <v>14</v>
      </c>
      <c r="D85" s="16" t="s">
        <v>1108</v>
      </c>
      <c r="E85" s="17">
        <v>52</v>
      </c>
      <c r="F85" s="17">
        <v>50</v>
      </c>
      <c r="G85" s="17">
        <v>102</v>
      </c>
      <c r="H85" s="18">
        <f>101.1089/98.9856*F85</f>
        <v>51.0725297416998</v>
      </c>
      <c r="I85" s="18">
        <f>E85+H85</f>
        <v>103.0725297417</v>
      </c>
      <c r="J85" s="18">
        <v>86.5</v>
      </c>
      <c r="K85" s="18">
        <f>J85*(81.25/81.62)</f>
        <v>86.1078779710855</v>
      </c>
      <c r="L85" s="18">
        <f>I85*0.25+K85*0.5</f>
        <v>68.8220714209678</v>
      </c>
      <c r="M85" s="28"/>
    </row>
    <row r="86" s="2" customFormat="1" customHeight="1" spans="1:13">
      <c r="A86" s="14" t="s">
        <v>102</v>
      </c>
      <c r="B86" s="15" t="s">
        <v>1109</v>
      </c>
      <c r="C86" s="15" t="s">
        <v>14</v>
      </c>
      <c r="D86" s="16" t="s">
        <v>1110</v>
      </c>
      <c r="E86" s="17">
        <v>41.5</v>
      </c>
      <c r="F86" s="17">
        <v>54.5</v>
      </c>
      <c r="G86" s="17">
        <v>96</v>
      </c>
      <c r="H86" s="18">
        <f>101.1089/98.9856*F86</f>
        <v>55.6690574184528</v>
      </c>
      <c r="I86" s="18">
        <f>E86+H86</f>
        <v>97.1690574184528</v>
      </c>
      <c r="J86" s="18">
        <v>75.9</v>
      </c>
      <c r="K86" s="18">
        <f>J86*(81.25/81.62)</f>
        <v>75.5559299191375</v>
      </c>
      <c r="L86" s="18">
        <f>I86*0.25+K86*0.5</f>
        <v>62.0702293141819</v>
      </c>
      <c r="M86" s="28"/>
    </row>
    <row r="87" s="2" customFormat="1" customHeight="1" spans="1:13">
      <c r="A87" s="14" t="s">
        <v>124</v>
      </c>
      <c r="B87" s="15" t="s">
        <v>1111</v>
      </c>
      <c r="C87" s="15" t="s">
        <v>14</v>
      </c>
      <c r="D87" s="16" t="s">
        <v>1112</v>
      </c>
      <c r="E87" s="17">
        <v>54.5</v>
      </c>
      <c r="F87" s="17">
        <v>51</v>
      </c>
      <c r="G87" s="17">
        <v>105.5</v>
      </c>
      <c r="H87" s="18">
        <f>101.1089/98.9856*F87</f>
        <v>52.0939803365338</v>
      </c>
      <c r="I87" s="18">
        <f>E87+H87</f>
        <v>106.593980336534</v>
      </c>
      <c r="J87" s="18">
        <v>81.67</v>
      </c>
      <c r="K87" s="18">
        <f>J87*(81.25/81.62)</f>
        <v>81.2997733398677</v>
      </c>
      <c r="L87" s="18">
        <f>I87*0.25+K87*0.5</f>
        <v>67.2983817540674</v>
      </c>
      <c r="M87" s="28"/>
    </row>
    <row r="88" s="2" customFormat="1" customHeight="1" spans="1:13">
      <c r="A88" s="14" t="s">
        <v>297</v>
      </c>
      <c r="B88" s="15" t="s">
        <v>1113</v>
      </c>
      <c r="C88" s="15" t="s">
        <v>14</v>
      </c>
      <c r="D88" s="16" t="s">
        <v>1114</v>
      </c>
      <c r="E88" s="17">
        <v>61</v>
      </c>
      <c r="F88" s="17">
        <v>52.5</v>
      </c>
      <c r="G88" s="17">
        <v>113.5</v>
      </c>
      <c r="H88" s="18">
        <f>101.1089/98.9856*F88</f>
        <v>53.6261562287848</v>
      </c>
      <c r="I88" s="18">
        <f>E88+H88</f>
        <v>114.626156228785</v>
      </c>
      <c r="J88" s="18">
        <v>79.17</v>
      </c>
      <c r="K88" s="18">
        <f>J88*(81.25/81.62)</f>
        <v>78.8111063464837</v>
      </c>
      <c r="L88" s="18">
        <f>I88*0.25+K88*0.5</f>
        <v>68.0620922304381</v>
      </c>
      <c r="M88" s="28"/>
    </row>
    <row r="89" s="2" customFormat="1" customHeight="1" spans="1:13">
      <c r="A89" s="14" t="s">
        <v>19</v>
      </c>
      <c r="B89" s="15" t="s">
        <v>1115</v>
      </c>
      <c r="C89" s="15" t="s">
        <v>14</v>
      </c>
      <c r="D89" s="16" t="s">
        <v>1116</v>
      </c>
      <c r="E89" s="17">
        <v>39.5</v>
      </c>
      <c r="F89" s="17">
        <v>44.5</v>
      </c>
      <c r="G89" s="17">
        <v>84</v>
      </c>
      <c r="H89" s="18">
        <f>101.1089/98.9856*F89</f>
        <v>45.4545514701128</v>
      </c>
      <c r="I89" s="18">
        <f>E89+H89</f>
        <v>84.9545514701128</v>
      </c>
      <c r="J89" s="18">
        <v>81.17</v>
      </c>
      <c r="K89" s="18">
        <f>J89*(81.25/81.62)</f>
        <v>80.8020399411909</v>
      </c>
      <c r="L89" s="18">
        <f>I89*0.25+K89*0.5</f>
        <v>61.6396578381236</v>
      </c>
      <c r="M89" s="28"/>
    </row>
    <row r="90" s="2" customFormat="1" customHeight="1" spans="1:13">
      <c r="A90" s="14" t="s">
        <v>26</v>
      </c>
      <c r="B90" s="15" t="s">
        <v>1117</v>
      </c>
      <c r="C90" s="15" t="s">
        <v>14</v>
      </c>
      <c r="D90" s="16" t="s">
        <v>1118</v>
      </c>
      <c r="E90" s="17">
        <v>25.5</v>
      </c>
      <c r="F90" s="17">
        <v>30</v>
      </c>
      <c r="G90" s="17">
        <v>55.5</v>
      </c>
      <c r="H90" s="18">
        <f>101.1089/98.9856*F90</f>
        <v>30.6435178450199</v>
      </c>
      <c r="I90" s="18">
        <f>E90+H90</f>
        <v>56.1435178450199</v>
      </c>
      <c r="J90" s="18">
        <v>75.07</v>
      </c>
      <c r="K90" s="18">
        <f>J90*(81.25/81.62)</f>
        <v>74.729692477334</v>
      </c>
      <c r="L90" s="18">
        <f>I90*0.25+K90*0.5</f>
        <v>51.400725699922</v>
      </c>
      <c r="M90" s="28"/>
    </row>
    <row r="91" s="2" customFormat="1" customHeight="1" spans="1:13">
      <c r="A91" s="14" t="s">
        <v>327</v>
      </c>
      <c r="B91" s="15" t="s">
        <v>1119</v>
      </c>
      <c r="C91" s="15" t="s">
        <v>14</v>
      </c>
      <c r="D91" s="16" t="s">
        <v>1120</v>
      </c>
      <c r="E91" s="17">
        <v>55</v>
      </c>
      <c r="F91" s="17">
        <v>53</v>
      </c>
      <c r="G91" s="17">
        <v>108</v>
      </c>
      <c r="H91" s="18">
        <f>101.1089/98.9856*F91</f>
        <v>54.1368815262018</v>
      </c>
      <c r="I91" s="18">
        <f>E91+H91</f>
        <v>109.136881526202</v>
      </c>
      <c r="J91" s="18">
        <v>84.33</v>
      </c>
      <c r="K91" s="18">
        <f>J91*(81.25/81.62)</f>
        <v>83.9477150208282</v>
      </c>
      <c r="L91" s="18">
        <f>I91*0.25+K91*0.5</f>
        <v>69.2580778919646</v>
      </c>
      <c r="M91" s="28"/>
    </row>
    <row r="92" s="2" customFormat="1" customHeight="1" spans="1:13">
      <c r="A92" s="14" t="s">
        <v>303</v>
      </c>
      <c r="B92" s="15" t="s">
        <v>35</v>
      </c>
      <c r="C92" s="15" t="s">
        <v>14</v>
      </c>
      <c r="D92" s="16" t="s">
        <v>1121</v>
      </c>
      <c r="E92" s="17">
        <v>66.5</v>
      </c>
      <c r="F92" s="17">
        <v>58.5</v>
      </c>
      <c r="G92" s="17">
        <v>125</v>
      </c>
      <c r="H92" s="18">
        <f>101.1089/98.9856*F92</f>
        <v>59.7548597977888</v>
      </c>
      <c r="I92" s="18">
        <f>E92+H92</f>
        <v>126.254859797789</v>
      </c>
      <c r="J92" s="18">
        <v>86.17</v>
      </c>
      <c r="K92" s="18">
        <f>J92*(81.25/81.62)</f>
        <v>85.7793739279588</v>
      </c>
      <c r="L92" s="18">
        <f>I92*0.25+K92*0.5</f>
        <v>74.4534019134267</v>
      </c>
      <c r="M92" s="28"/>
    </row>
    <row r="93" s="2" customFormat="1" customHeight="1" spans="1:13">
      <c r="A93" s="14" t="s">
        <v>464</v>
      </c>
      <c r="B93" s="15" t="s">
        <v>1122</v>
      </c>
      <c r="C93" s="15" t="s">
        <v>14</v>
      </c>
      <c r="D93" s="16" t="s">
        <v>1123</v>
      </c>
      <c r="E93" s="17">
        <v>60.5</v>
      </c>
      <c r="F93" s="17">
        <v>52.5</v>
      </c>
      <c r="G93" s="17">
        <v>113</v>
      </c>
      <c r="H93" s="18">
        <f>101.1089/98.9856*F93</f>
        <v>53.6261562287848</v>
      </c>
      <c r="I93" s="18">
        <f>E93+H93</f>
        <v>114.126156228785</v>
      </c>
      <c r="J93" s="18">
        <v>80.67</v>
      </c>
      <c r="K93" s="18">
        <f>J93*(81.25/81.62)</f>
        <v>80.3043065425141</v>
      </c>
      <c r="L93" s="18">
        <f>I93*0.25+K93*0.5</f>
        <v>68.6836923284533</v>
      </c>
      <c r="M93" s="28"/>
    </row>
    <row r="94" s="2" customFormat="1" customHeight="1" spans="1:13">
      <c r="A94" s="14" t="s">
        <v>1124</v>
      </c>
      <c r="B94" s="15" t="s">
        <v>1125</v>
      </c>
      <c r="C94" s="15" t="s">
        <v>14</v>
      </c>
      <c r="D94" s="16" t="s">
        <v>1126</v>
      </c>
      <c r="E94" s="17">
        <v>45.5</v>
      </c>
      <c r="F94" s="17">
        <v>42.5</v>
      </c>
      <c r="G94" s="17">
        <v>88</v>
      </c>
      <c r="H94" s="18">
        <f>101.1089/98.9856*F94</f>
        <v>43.4116502804448</v>
      </c>
      <c r="I94" s="18">
        <f>E94+H94</f>
        <v>88.9116502804448</v>
      </c>
      <c r="J94" s="18">
        <v>81.67</v>
      </c>
      <c r="K94" s="18">
        <f>J94*(81.25/81.62)</f>
        <v>81.2997733398677</v>
      </c>
      <c r="L94" s="18">
        <f>I94*0.25+K94*0.5</f>
        <v>62.877799240045</v>
      </c>
      <c r="M94" s="28"/>
    </row>
    <row r="95" s="2" customFormat="1" customHeight="1" spans="1:13">
      <c r="A95" s="14" t="s">
        <v>1127</v>
      </c>
      <c r="B95" s="15" t="s">
        <v>1128</v>
      </c>
      <c r="C95" s="15" t="s">
        <v>14</v>
      </c>
      <c r="D95" s="16" t="s">
        <v>1129</v>
      </c>
      <c r="E95" s="17">
        <v>48.5</v>
      </c>
      <c r="F95" s="17">
        <v>48</v>
      </c>
      <c r="G95" s="17">
        <v>96.5</v>
      </c>
      <c r="H95" s="18">
        <f>101.1089/98.9856*F95</f>
        <v>49.0296285520318</v>
      </c>
      <c r="I95" s="18">
        <f>E95+H95</f>
        <v>97.5296285520318</v>
      </c>
      <c r="J95" s="18">
        <v>81</v>
      </c>
      <c r="K95" s="18">
        <f>J95*(81.25/81.62)</f>
        <v>80.6328105856408</v>
      </c>
      <c r="L95" s="18">
        <f>I95*0.25+K95*0.5</f>
        <v>64.6988124308283</v>
      </c>
      <c r="M95" s="28"/>
    </row>
    <row r="96" s="2" customFormat="1" customHeight="1" spans="1:13">
      <c r="A96" s="14" t="s">
        <v>455</v>
      </c>
      <c r="B96" s="15" t="s">
        <v>1130</v>
      </c>
      <c r="C96" s="15" t="s">
        <v>14</v>
      </c>
      <c r="D96" s="16" t="s">
        <v>1131</v>
      </c>
      <c r="E96" s="17">
        <v>60</v>
      </c>
      <c r="F96" s="17">
        <v>53</v>
      </c>
      <c r="G96" s="17">
        <v>113</v>
      </c>
      <c r="H96" s="18">
        <f>101.1089/98.9856*F96</f>
        <v>54.1368815262018</v>
      </c>
      <c r="I96" s="18">
        <f>E96+H96</f>
        <v>114.136881526202</v>
      </c>
      <c r="J96" s="18">
        <v>80.17</v>
      </c>
      <c r="K96" s="18">
        <f>J96*(81.25/81.62)</f>
        <v>79.8065731438373</v>
      </c>
      <c r="L96" s="18">
        <f>I96*0.25+K96*0.5</f>
        <v>68.4375069534692</v>
      </c>
      <c r="M96" s="28"/>
    </row>
    <row r="97" s="2" customFormat="1" customHeight="1" spans="1:13">
      <c r="A97" s="14" t="s">
        <v>782</v>
      </c>
      <c r="B97" s="15" t="s">
        <v>1132</v>
      </c>
      <c r="C97" s="15" t="s">
        <v>14</v>
      </c>
      <c r="D97" s="16" t="s">
        <v>1133</v>
      </c>
      <c r="E97" s="17">
        <v>50.5</v>
      </c>
      <c r="F97" s="17">
        <v>55.5</v>
      </c>
      <c r="G97" s="17">
        <v>106</v>
      </c>
      <c r="H97" s="18">
        <f>101.1089/98.9856*F97</f>
        <v>56.6905080132868</v>
      </c>
      <c r="I97" s="18">
        <f>E97+H97</f>
        <v>107.190508013287</v>
      </c>
      <c r="J97" s="18">
        <v>85.33</v>
      </c>
      <c r="K97" s="18">
        <f>J97*(81.25/81.62)</f>
        <v>84.9431818181818</v>
      </c>
      <c r="L97" s="18">
        <f>I97*0.25+K97*0.5</f>
        <v>69.2692179124127</v>
      </c>
      <c r="M97" s="28"/>
    </row>
    <row r="98" s="2" customFormat="1" customHeight="1" spans="1:13">
      <c r="A98" s="14" t="s">
        <v>756</v>
      </c>
      <c r="B98" s="15" t="s">
        <v>1134</v>
      </c>
      <c r="C98" s="15" t="s">
        <v>14</v>
      </c>
      <c r="D98" s="16" t="s">
        <v>1135</v>
      </c>
      <c r="E98" s="17">
        <v>50.5</v>
      </c>
      <c r="F98" s="17">
        <v>49</v>
      </c>
      <c r="G98" s="17">
        <v>99.5</v>
      </c>
      <c r="H98" s="18">
        <f>101.1089/98.9856*F98</f>
        <v>50.0510791468658</v>
      </c>
      <c r="I98" s="18">
        <f>E98+H98</f>
        <v>100.551079146866</v>
      </c>
      <c r="J98" s="18">
        <v>79.83</v>
      </c>
      <c r="K98" s="18">
        <f>J98*(81.25/81.62)</f>
        <v>79.4681144327371</v>
      </c>
      <c r="L98" s="18">
        <f>I98*0.25+K98*0.5</f>
        <v>64.871827003085</v>
      </c>
      <c r="M98" s="28"/>
    </row>
    <row r="99" s="2" customFormat="1" customHeight="1" spans="1:13">
      <c r="A99" s="14" t="s">
        <v>854</v>
      </c>
      <c r="B99" s="15" t="s">
        <v>1136</v>
      </c>
      <c r="C99" s="15" t="s">
        <v>14</v>
      </c>
      <c r="D99" s="16" t="s">
        <v>1137</v>
      </c>
      <c r="E99" s="17">
        <v>45</v>
      </c>
      <c r="F99" s="17">
        <v>51.5</v>
      </c>
      <c r="G99" s="17">
        <v>96.5</v>
      </c>
      <c r="H99" s="18">
        <f>101.1089/98.9856*F99</f>
        <v>52.6047056339508</v>
      </c>
      <c r="I99" s="18">
        <f>E99+H99</f>
        <v>97.6047056339508</v>
      </c>
      <c r="J99" s="18">
        <v>80.83</v>
      </c>
      <c r="K99" s="18">
        <f>J99*(81.25/81.62)</f>
        <v>80.4635812300907</v>
      </c>
      <c r="L99" s="18">
        <f>I99*0.25+K99*0.5</f>
        <v>64.632967023533</v>
      </c>
      <c r="M99" s="28"/>
    </row>
    <row r="100" s="2" customFormat="1" customHeight="1" spans="1:13">
      <c r="A100" s="14" t="s">
        <v>789</v>
      </c>
      <c r="B100" s="15" t="s">
        <v>1138</v>
      </c>
      <c r="C100" s="15" t="s">
        <v>14</v>
      </c>
      <c r="D100" s="16" t="s">
        <v>1139</v>
      </c>
      <c r="E100" s="17">
        <v>44.5</v>
      </c>
      <c r="F100" s="17">
        <v>46.5</v>
      </c>
      <c r="G100" s="17">
        <v>91</v>
      </c>
      <c r="H100" s="18">
        <f>101.1089/98.9856*F100</f>
        <v>47.4974526597808</v>
      </c>
      <c r="I100" s="18">
        <f>E100+H100</f>
        <v>91.9974526597808</v>
      </c>
      <c r="J100" s="18">
        <v>84.5</v>
      </c>
      <c r="K100" s="18">
        <f>J100*(81.25/81.62)</f>
        <v>84.1169443763783</v>
      </c>
      <c r="L100" s="18">
        <f>I100*0.25+K100*0.5</f>
        <v>65.0578353531344</v>
      </c>
      <c r="M100" s="28"/>
    </row>
    <row r="101" s="2" customFormat="1" customHeight="1" spans="1:13">
      <c r="A101" s="14" t="s">
        <v>339</v>
      </c>
      <c r="B101" s="15" t="s">
        <v>1140</v>
      </c>
      <c r="C101" s="15" t="s">
        <v>14</v>
      </c>
      <c r="D101" s="16" t="s">
        <v>1141</v>
      </c>
      <c r="E101" s="17">
        <v>48.5</v>
      </c>
      <c r="F101" s="17">
        <v>58.5</v>
      </c>
      <c r="G101" s="17">
        <v>107</v>
      </c>
      <c r="H101" s="18">
        <f>101.1089/98.9856*F101</f>
        <v>59.7548597977888</v>
      </c>
      <c r="I101" s="18">
        <f>E101+H101</f>
        <v>108.254859797789</v>
      </c>
      <c r="J101" s="18">
        <v>80.33</v>
      </c>
      <c r="K101" s="18">
        <f>J101*(81.25/81.62)</f>
        <v>79.9658478314139</v>
      </c>
      <c r="L101" s="18">
        <f>I101*0.25+K101*0.5</f>
        <v>67.0466388651542</v>
      </c>
      <c r="M101" s="28"/>
    </row>
    <row r="102" s="2" customFormat="1" customHeight="1" spans="1:13">
      <c r="A102" s="14" t="s">
        <v>139</v>
      </c>
      <c r="B102" s="15" t="s">
        <v>1142</v>
      </c>
      <c r="C102" s="15" t="s">
        <v>14</v>
      </c>
      <c r="D102" s="16" t="s">
        <v>1143</v>
      </c>
      <c r="E102" s="17">
        <v>47</v>
      </c>
      <c r="F102" s="17">
        <v>45</v>
      </c>
      <c r="G102" s="17">
        <v>92</v>
      </c>
      <c r="H102" s="18">
        <f>101.1089/98.9856*F102</f>
        <v>45.9652767675298</v>
      </c>
      <c r="I102" s="18">
        <f>E102+H102</f>
        <v>92.9652767675298</v>
      </c>
      <c r="J102" s="18">
        <v>80.5</v>
      </c>
      <c r="K102" s="18">
        <f>J102*(81.25/81.62)</f>
        <v>80.135077186964</v>
      </c>
      <c r="L102" s="18">
        <f>I102*0.25+K102*0.5</f>
        <v>63.3088577853644</v>
      </c>
      <c r="M102" s="28"/>
    </row>
    <row r="103" s="2" customFormat="1" customHeight="1" spans="1:13">
      <c r="A103" s="14" t="s">
        <v>450</v>
      </c>
      <c r="B103" s="15" t="s">
        <v>1144</v>
      </c>
      <c r="C103" s="15" t="s">
        <v>14</v>
      </c>
      <c r="D103" s="16" t="s">
        <v>1145</v>
      </c>
      <c r="E103" s="17">
        <v>63.5</v>
      </c>
      <c r="F103" s="17">
        <v>39.5</v>
      </c>
      <c r="G103" s="17">
        <v>103</v>
      </c>
      <c r="H103" s="18">
        <f>101.1089/98.9856*F103</f>
        <v>40.3472984959428</v>
      </c>
      <c r="I103" s="18">
        <f>E103+H103</f>
        <v>103.847298495943</v>
      </c>
      <c r="J103" s="18">
        <v>84.83</v>
      </c>
      <c r="K103" s="18">
        <f>J103*(81.25/81.62)</f>
        <v>84.445448419505</v>
      </c>
      <c r="L103" s="18">
        <f>I103*0.25+K103*0.5</f>
        <v>68.1845488337383</v>
      </c>
      <c r="M103" s="28"/>
    </row>
    <row r="104" s="2" customFormat="1" customHeight="1" spans="1:13">
      <c r="A104" s="14" t="s">
        <v>286</v>
      </c>
      <c r="B104" s="15" t="s">
        <v>1146</v>
      </c>
      <c r="C104" s="15" t="s">
        <v>14</v>
      </c>
      <c r="D104" s="16" t="s">
        <v>1147</v>
      </c>
      <c r="E104" s="17">
        <v>57</v>
      </c>
      <c r="F104" s="17">
        <v>49</v>
      </c>
      <c r="G104" s="17">
        <v>106</v>
      </c>
      <c r="H104" s="18">
        <f>101.1089/98.9856*F104</f>
        <v>50.0510791468658</v>
      </c>
      <c r="I104" s="18">
        <f>E104+H104</f>
        <v>107.051079146866</v>
      </c>
      <c r="J104" s="18">
        <v>79.83</v>
      </c>
      <c r="K104" s="18">
        <f>J104*(81.25/81.62)</f>
        <v>79.4681144327371</v>
      </c>
      <c r="L104" s="18">
        <f>I104*0.25+K104*0.5</f>
        <v>66.496827003085</v>
      </c>
      <c r="M104" s="28"/>
    </row>
    <row r="105" s="2" customFormat="1" customHeight="1" spans="1:13">
      <c r="A105" s="14" t="s">
        <v>806</v>
      </c>
      <c r="B105" s="15" t="s">
        <v>1148</v>
      </c>
      <c r="C105" s="15" t="s">
        <v>14</v>
      </c>
      <c r="D105" s="16" t="s">
        <v>1149</v>
      </c>
      <c r="E105" s="17">
        <v>45.5</v>
      </c>
      <c r="F105" s="17">
        <v>51</v>
      </c>
      <c r="G105" s="17">
        <v>96.5</v>
      </c>
      <c r="H105" s="18">
        <f>101.1089/98.9856*F105</f>
        <v>52.0939803365338</v>
      </c>
      <c r="I105" s="18">
        <f>E105+H105</f>
        <v>97.5939803365338</v>
      </c>
      <c r="J105" s="18">
        <v>77</v>
      </c>
      <c r="K105" s="18">
        <f>J105*(81.25/81.62)</f>
        <v>76.6509433962264</v>
      </c>
      <c r="L105" s="18">
        <f>I105*0.25+K105*0.5</f>
        <v>62.7239667822467</v>
      </c>
      <c r="M105" s="28"/>
    </row>
    <row r="106" s="2" customFormat="1" customHeight="1" spans="1:13">
      <c r="A106" s="14" t="s">
        <v>391</v>
      </c>
      <c r="B106" s="15" t="s">
        <v>1150</v>
      </c>
      <c r="C106" s="15" t="s">
        <v>14</v>
      </c>
      <c r="D106" s="16" t="s">
        <v>1151</v>
      </c>
      <c r="E106" s="17">
        <v>49.5</v>
      </c>
      <c r="F106" s="17">
        <v>56.5</v>
      </c>
      <c r="G106" s="17">
        <v>106</v>
      </c>
      <c r="H106" s="18">
        <f>101.1089/98.9856*F106</f>
        <v>57.7119586081208</v>
      </c>
      <c r="I106" s="18">
        <f>E106+H106</f>
        <v>107.211958608121</v>
      </c>
      <c r="J106" s="18">
        <v>81</v>
      </c>
      <c r="K106" s="18">
        <f>J106*(81.25/81.62)</f>
        <v>80.6328105856408</v>
      </c>
      <c r="L106" s="18">
        <f>I106*0.25+K106*0.5</f>
        <v>67.1193949448506</v>
      </c>
      <c r="M106" s="28"/>
    </row>
    <row r="107" s="2" customFormat="1" customHeight="1" spans="1:13">
      <c r="A107" s="14" t="s">
        <v>778</v>
      </c>
      <c r="B107" s="15" t="s">
        <v>1152</v>
      </c>
      <c r="C107" s="15" t="s">
        <v>14</v>
      </c>
      <c r="D107" s="16" t="s">
        <v>1153</v>
      </c>
      <c r="E107" s="17">
        <v>52</v>
      </c>
      <c r="F107" s="17">
        <v>51</v>
      </c>
      <c r="G107" s="17">
        <v>103</v>
      </c>
      <c r="H107" s="18">
        <f>101.1089/98.9856*F107</f>
        <v>52.0939803365338</v>
      </c>
      <c r="I107" s="18">
        <f>E107+H107</f>
        <v>104.093980336534</v>
      </c>
      <c r="J107" s="18">
        <v>80</v>
      </c>
      <c r="K107" s="18">
        <f>J107*(81.25/81.62)</f>
        <v>79.6373437882872</v>
      </c>
      <c r="L107" s="18">
        <f>I107*0.25+K107*0.5</f>
        <v>65.8421669782771</v>
      </c>
      <c r="M107" s="28"/>
    </row>
    <row r="108" s="2" customFormat="1" customHeight="1" spans="1:13">
      <c r="A108" s="14" t="s">
        <v>274</v>
      </c>
      <c r="B108" s="15" t="s">
        <v>1154</v>
      </c>
      <c r="C108" s="15" t="s">
        <v>14</v>
      </c>
      <c r="D108" s="16" t="s">
        <v>1155</v>
      </c>
      <c r="E108" s="17">
        <v>35</v>
      </c>
      <c r="F108" s="17">
        <v>50.5</v>
      </c>
      <c r="G108" s="17">
        <v>85.5</v>
      </c>
      <c r="H108" s="18">
        <f>101.1089/98.9856*F108</f>
        <v>51.5832550391168</v>
      </c>
      <c r="I108" s="18">
        <f>E108+H108</f>
        <v>86.5832550391168</v>
      </c>
      <c r="J108" s="18">
        <v>80.83</v>
      </c>
      <c r="K108" s="18">
        <f>J108*(81.25/81.62)</f>
        <v>80.4635812300907</v>
      </c>
      <c r="L108" s="18">
        <f>I108*0.25+K108*0.5</f>
        <v>61.8776043748245</v>
      </c>
      <c r="M108" s="28"/>
    </row>
    <row r="109" s="2" customFormat="1" customHeight="1" spans="1:13">
      <c r="A109" s="14" t="s">
        <v>644</v>
      </c>
      <c r="B109" s="15" t="s">
        <v>1156</v>
      </c>
      <c r="C109" s="15" t="s">
        <v>14</v>
      </c>
      <c r="D109" s="16" t="s">
        <v>1157</v>
      </c>
      <c r="E109" s="17">
        <v>64</v>
      </c>
      <c r="F109" s="17">
        <v>60.5</v>
      </c>
      <c r="G109" s="17">
        <v>124.5</v>
      </c>
      <c r="H109" s="18">
        <f>101.1089/98.9856*F109</f>
        <v>61.7977609874568</v>
      </c>
      <c r="I109" s="18">
        <f>E109+H109</f>
        <v>125.797760987457</v>
      </c>
      <c r="J109" s="18">
        <v>78.67</v>
      </c>
      <c r="K109" s="18">
        <f>J109*(81.25/81.62)</f>
        <v>78.3133729478069</v>
      </c>
      <c r="L109" s="18">
        <f>I109*0.25+K109*0.5</f>
        <v>70.6061267207677</v>
      </c>
      <c r="M109" s="28"/>
    </row>
    <row r="110" s="2" customFormat="1" customHeight="1" spans="1:13">
      <c r="A110" s="14" t="s">
        <v>306</v>
      </c>
      <c r="B110" s="15" t="s">
        <v>1158</v>
      </c>
      <c r="C110" s="15" t="s">
        <v>14</v>
      </c>
      <c r="D110" s="16" t="s">
        <v>1159</v>
      </c>
      <c r="E110" s="17">
        <v>39.5</v>
      </c>
      <c r="F110" s="17">
        <v>47</v>
      </c>
      <c r="G110" s="17">
        <v>86.5</v>
      </c>
      <c r="H110" s="18">
        <f>101.1089/98.9856*F110</f>
        <v>48.0081779571978</v>
      </c>
      <c r="I110" s="18">
        <f>E110+H110</f>
        <v>87.5081779571978</v>
      </c>
      <c r="J110" s="18">
        <v>83.33</v>
      </c>
      <c r="K110" s="18">
        <f>J110*(81.25/81.62)</f>
        <v>82.9522482234746</v>
      </c>
      <c r="L110" s="18">
        <f>I110*0.25+K110*0.5</f>
        <v>63.3531686010368</v>
      </c>
      <c r="M110" s="28"/>
    </row>
    <row r="111" customHeight="1" spans="1:13">
      <c r="A111" s="14" t="s">
        <v>87</v>
      </c>
      <c r="B111" s="15" t="s">
        <v>1160</v>
      </c>
      <c r="C111" s="15" t="s">
        <v>14</v>
      </c>
      <c r="D111" s="16" t="s">
        <v>1161</v>
      </c>
      <c r="E111" s="17">
        <v>41.5</v>
      </c>
      <c r="F111" s="17">
        <v>52.5</v>
      </c>
      <c r="G111" s="17">
        <v>94</v>
      </c>
      <c r="H111" s="18">
        <f>101.1089/98.9856*F111</f>
        <v>53.6261562287848</v>
      </c>
      <c r="I111" s="18">
        <f>E111+H111</f>
        <v>95.1261562287848</v>
      </c>
      <c r="J111" s="18">
        <v>81.17</v>
      </c>
      <c r="K111" s="18">
        <f>J111*(81.25/81.62)</f>
        <v>80.8020399411909</v>
      </c>
      <c r="L111" s="18">
        <f>I111*0.25+K111*0.5</f>
        <v>64.1825590277916</v>
      </c>
      <c r="M111" s="28"/>
    </row>
  </sheetData>
  <autoFilter ref="A2:M111"/>
  <mergeCells count="9">
    <mergeCell ref="A1:M1"/>
    <mergeCell ref="E2:I2"/>
    <mergeCell ref="J2:K2"/>
    <mergeCell ref="A2:A3"/>
    <mergeCell ref="B2:B3"/>
    <mergeCell ref="C2:C3"/>
    <mergeCell ref="D2:D3"/>
    <mergeCell ref="L2:L3"/>
    <mergeCell ref="M2:M3"/>
  </mergeCells>
  <sortState caseSensitive="0" columnSort="0" ref="A4:M111">
    <sortCondition descending="1" ref="C4:C111"/>
    <sortCondition descending="0" ref="M4:M111"/>
  </sortState>
  <pageMargins left="0.55" right="0.15625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特岗</vt:lpstr>
      <vt:lpstr>生源地</vt:lpstr>
      <vt:lpstr>定向培养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creator>Administrator</dc:creator>
  <cp:lastModifiedBy>Administrator</cp:lastModifiedBy>
  <dcterms:created xsi:type="dcterms:W3CDTF">2017-07-14T17:39:44Z</dcterms:created>
  <dcterms:modified xsi:type="dcterms:W3CDTF">2017-07-14T17:41:17Z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